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always"/>
  <bookViews>
    <workbookView xWindow="0" yWindow="0" windowWidth="23040" windowHeight="9192" tabRatio="850"/>
  </bookViews>
  <sheets>
    <sheet name="Záradék" sheetId="1" r:id="rId1"/>
    <sheet name="Összesítő" sheetId="2" r:id="rId2"/>
    <sheet name="É-Záradék" sheetId="3" r:id="rId3"/>
    <sheet name="É-Összesítő" sheetId="4" r:id="rId4"/>
    <sheet name="É-Fa- és műanyag szerkezet elhe" sheetId="5" r:id="rId5"/>
    <sheet name="É-Fém- és könnyű épületszerkeze" sheetId="6" r:id="rId6"/>
    <sheet name="É-Fém nyílászáró és épületlakat" sheetId="7" r:id="rId7"/>
    <sheet name="É-Kőburkolat készítése " sheetId="8" r:id="rId8"/>
    <sheet name="É-Szellőztetőberendezések" sheetId="9" r:id="rId9"/>
    <sheet name="É-Bádogozás" sheetId="10" r:id="rId10"/>
    <sheet name="E-Záradék" sheetId="11" r:id="rId11"/>
    <sheet name="E-Összesítő" sheetId="12" r:id="rId12"/>
    <sheet name="E-Elektromosenergia-ellátás" sheetId="13" r:id="rId13"/>
    <sheet name="E-Áramváltós szekrény" sheetId="14" r:id="rId14"/>
    <sheet name="G-Záradék" sheetId="15" r:id="rId15"/>
    <sheet name="G-Összesítő" sheetId="16" r:id="rId16"/>
    <sheet name="G-Épületgépészeti csővezeték" sheetId="17" r:id="rId17"/>
    <sheet name="G-Épületgépészeti szerelvény és" sheetId="18" r:id="rId18"/>
    <sheet name="G-Rögzítések, tömítések" sheetId="19" r:id="rId19"/>
    <sheet name="G-Fém nyílászáró és épületlakat" sheetId="20" r:id="rId20"/>
    <sheet name="G-Szellőztetés" sheetId="21" r:id="rId21"/>
    <sheet name="G-Tűzcsap telepítése" sheetId="22" r:id="rId22"/>
    <sheet name="H-Záradék" sheetId="23" r:id="rId23"/>
    <sheet name="H-Összesítő" sheetId="24" r:id="rId24"/>
    <sheet name="H-Hűtés és klímatechnika" sheetId="25" r:id="rId2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25" l="1"/>
  <c r="H13" i="25"/>
  <c r="I12" i="25"/>
  <c r="H12" i="25"/>
  <c r="I11" i="25"/>
  <c r="H11" i="25"/>
  <c r="I10" i="25"/>
  <c r="H10" i="25"/>
  <c r="I9" i="25"/>
  <c r="H9" i="25"/>
  <c r="I8" i="25"/>
  <c r="H8" i="25"/>
  <c r="I7" i="25"/>
  <c r="H7" i="25"/>
  <c r="I6" i="25"/>
  <c r="H6" i="25"/>
  <c r="I5" i="25"/>
  <c r="H5" i="25"/>
  <c r="I4" i="25"/>
  <c r="H4" i="25"/>
  <c r="I3" i="25"/>
  <c r="H3" i="25"/>
  <c r="I2" i="25"/>
  <c r="H2" i="25"/>
  <c r="C3" i="24"/>
  <c r="B3" i="24"/>
  <c r="D10" i="23"/>
  <c r="C10" i="23"/>
  <c r="I16" i="22"/>
  <c r="I19" i="22" s="1"/>
  <c r="H16" i="22"/>
  <c r="H2" i="22"/>
  <c r="H19" i="22" s="1"/>
  <c r="I12" i="21"/>
  <c r="H12" i="21"/>
  <c r="I10" i="21"/>
  <c r="H10" i="21"/>
  <c r="I8" i="21"/>
  <c r="H8" i="21"/>
  <c r="I6" i="21"/>
  <c r="H6" i="21"/>
  <c r="I4" i="21"/>
  <c r="H4" i="21"/>
  <c r="I2" i="21"/>
  <c r="H2" i="21"/>
  <c r="I2" i="20"/>
  <c r="I4" i="20" s="1"/>
  <c r="H2" i="20"/>
  <c r="H4" i="20" s="1"/>
  <c r="I2" i="19"/>
  <c r="I4" i="19" s="1"/>
  <c r="H2" i="19"/>
  <c r="H4" i="19" s="1"/>
  <c r="I2" i="18"/>
  <c r="I4" i="18" s="1"/>
  <c r="H2" i="18"/>
  <c r="H4" i="18" s="1"/>
  <c r="I10" i="17"/>
  <c r="H10" i="17"/>
  <c r="I8" i="17"/>
  <c r="H8" i="17"/>
  <c r="I6" i="17"/>
  <c r="H6" i="17"/>
  <c r="I4" i="17"/>
  <c r="H4" i="17"/>
  <c r="I2" i="17"/>
  <c r="H2" i="17"/>
  <c r="D25" i="15"/>
  <c r="C25" i="15"/>
  <c r="I10" i="14"/>
  <c r="H10" i="14"/>
  <c r="I8" i="14"/>
  <c r="H8" i="14"/>
  <c r="I6" i="14"/>
  <c r="H6" i="14"/>
  <c r="I4" i="14"/>
  <c r="H4" i="14"/>
  <c r="I2" i="14"/>
  <c r="H2" i="14"/>
  <c r="I46" i="13"/>
  <c r="H46" i="13"/>
  <c r="I43" i="13"/>
  <c r="H43" i="13"/>
  <c r="I41" i="13"/>
  <c r="H41" i="13"/>
  <c r="I39" i="13"/>
  <c r="H39" i="13"/>
  <c r="I37" i="13"/>
  <c r="H37" i="13"/>
  <c r="I35" i="13"/>
  <c r="H35" i="13"/>
  <c r="I33" i="13"/>
  <c r="H33" i="13"/>
  <c r="I31" i="13"/>
  <c r="H31" i="13"/>
  <c r="I29" i="13"/>
  <c r="H29" i="13"/>
  <c r="I27" i="13"/>
  <c r="H27" i="13"/>
  <c r="I24" i="13"/>
  <c r="H24" i="13"/>
  <c r="I22" i="13"/>
  <c r="H22" i="13"/>
  <c r="I19" i="13"/>
  <c r="H19" i="13"/>
  <c r="I16" i="13"/>
  <c r="H16" i="13"/>
  <c r="I13" i="13"/>
  <c r="H13" i="13"/>
  <c r="I10" i="13"/>
  <c r="H10" i="13"/>
  <c r="I8" i="13"/>
  <c r="I6" i="13"/>
  <c r="H6" i="13"/>
  <c r="I4" i="13"/>
  <c r="I2" i="13"/>
  <c r="H2" i="13"/>
  <c r="C4" i="12"/>
  <c r="B4" i="12"/>
  <c r="D25" i="11"/>
  <c r="C25" i="11"/>
  <c r="I2" i="10"/>
  <c r="I5" i="10" s="1"/>
  <c r="H2" i="10"/>
  <c r="H5" i="10" s="1"/>
  <c r="I10" i="9"/>
  <c r="H10" i="9"/>
  <c r="I8" i="9"/>
  <c r="H8" i="9"/>
  <c r="I6" i="9"/>
  <c r="H6" i="9"/>
  <c r="I4" i="9"/>
  <c r="H4" i="9"/>
  <c r="I2" i="9"/>
  <c r="H2" i="9"/>
  <c r="I2" i="8"/>
  <c r="I4" i="8" s="1"/>
  <c r="H2" i="8"/>
  <c r="H4" i="8" s="1"/>
  <c r="I3" i="7"/>
  <c r="H3" i="7"/>
  <c r="I2" i="7"/>
  <c r="H2" i="7"/>
  <c r="I2" i="6"/>
  <c r="I4" i="6" s="1"/>
  <c r="H2" i="6"/>
  <c r="H4" i="6" s="1"/>
  <c r="I8" i="5"/>
  <c r="H8" i="5"/>
  <c r="I7" i="5"/>
  <c r="H7" i="5"/>
  <c r="I4" i="5"/>
  <c r="H4" i="5"/>
  <c r="I2" i="5"/>
  <c r="H2" i="5"/>
  <c r="C25" i="3"/>
  <c r="H14" i="25" l="1"/>
  <c r="I14" i="25"/>
  <c r="I19" i="21"/>
  <c r="H19" i="21"/>
  <c r="I12" i="17"/>
  <c r="H12" i="17"/>
  <c r="I12" i="14"/>
  <c r="H12" i="14"/>
  <c r="H48" i="13"/>
  <c r="I48" i="13"/>
  <c r="H12" i="9"/>
  <c r="I12" i="9"/>
  <c r="H5" i="7"/>
  <c r="I5" i="7"/>
  <c r="H9" i="5"/>
  <c r="I9" i="5"/>
  <c r="B8" i="4"/>
  <c r="C8" i="4"/>
  <c r="B8" i="16"/>
  <c r="C11" i="23"/>
  <c r="C12" i="23" s="1"/>
  <c r="C13" i="23" s="1"/>
  <c r="C8" i="16"/>
  <c r="C26" i="15"/>
  <c r="C27" i="15" s="1"/>
  <c r="C28" i="15" s="1"/>
  <c r="C26" i="11"/>
  <c r="C27" i="11" s="1"/>
  <c r="C28" i="11" s="1"/>
  <c r="C26" i="3"/>
  <c r="C27" i="3" s="1"/>
  <c r="C8" i="2"/>
  <c r="B8" i="2"/>
  <c r="C23" i="1" l="1"/>
  <c r="C24" i="1" s="1"/>
  <c r="C25" i="1" s="1"/>
</calcChain>
</file>

<file path=xl/sharedStrings.xml><?xml version="1.0" encoding="utf-8"?>
<sst xmlns="http://schemas.openxmlformats.org/spreadsheetml/2006/main" count="575" uniqueCount="270">
  <si>
    <t>Megnevezés</t>
  </si>
  <si>
    <t>2.1 ÁFA vetítési alap</t>
  </si>
  <si>
    <t>2.2 Áfa</t>
  </si>
  <si>
    <t>3.  A munka ára</t>
  </si>
  <si>
    <t>Munkanem megnevezése</t>
  </si>
  <si>
    <t>Összesen:</t>
  </si>
  <si>
    <t xml:space="preserve">                                       </t>
  </si>
  <si>
    <t xml:space="preserve">A munka leírása:                       </t>
  </si>
  <si>
    <t xml:space="preserve">                                                                              </t>
  </si>
  <si>
    <t>Megjegyzés:</t>
  </si>
  <si>
    <t>FŐÖSSZESÍTŐ</t>
  </si>
  <si>
    <t xml:space="preserve">Cím :                    </t>
  </si>
  <si>
    <t xml:space="preserve"> Kelt:   </t>
  </si>
  <si>
    <t xml:space="preserve"> Készítette   :</t>
  </si>
  <si>
    <t xml:space="preserve">Készült:                                                            </t>
  </si>
  <si>
    <t>2. Elektromos</t>
  </si>
  <si>
    <t>3. Gépész</t>
  </si>
  <si>
    <t xml:space="preserve">4. Hűtő és klímatechnika </t>
  </si>
  <si>
    <t>Anyagköltség</t>
  </si>
  <si>
    <t>Díjköltség</t>
  </si>
  <si>
    <t>1. Építmény közvetlen költségei</t>
  </si>
  <si>
    <t>Anyag összege</t>
  </si>
  <si>
    <t>Díj összege</t>
  </si>
  <si>
    <t xml:space="preserve">Név : Hajdúhadház Város Önkormányzata         </t>
  </si>
  <si>
    <t>5. Végleges kerítés</t>
  </si>
  <si>
    <t xml:space="preserve">1. Építészeti  </t>
  </si>
  <si>
    <t xml:space="preserve">Név : Hajdúhadház Város Önkormányzata  </t>
  </si>
  <si>
    <t xml:space="preserve">Cím : 4242 Hajdúhadház, Bocskai tér 1.  </t>
  </si>
  <si>
    <t xml:space="preserve">A munka leírása: Kiskapacitású vágóhíd </t>
  </si>
  <si>
    <t xml:space="preserve"> Készítette   :.....................   </t>
  </si>
  <si>
    <t xml:space="preserve">                                                                      </t>
  </si>
  <si>
    <t xml:space="preserve">4242 Hajdúhadház, Dr. Földi János u. 13914/85 hrsz.                                      </t>
  </si>
  <si>
    <t>Költségvetés főösszesítő</t>
  </si>
  <si>
    <t>2.2 ÁFA</t>
  </si>
  <si>
    <t>Aláírás</t>
  </si>
  <si>
    <t>Fa- és műanyag szerkezet elhelyezése</t>
  </si>
  <si>
    <t>Fém- és könnyű épületszerkezet</t>
  </si>
  <si>
    <t>Fém nyílászáró és épületlakatos-szerkezet elhelyezése</t>
  </si>
  <si>
    <t>Kőburkolat készítése</t>
  </si>
  <si>
    <t>Szellőztetőberendezések</t>
  </si>
  <si>
    <t>Bádogozás</t>
  </si>
  <si>
    <t>Ssz.</t>
  </si>
  <si>
    <t>Tételszám</t>
  </si>
  <si>
    <t>Tétel szövege</t>
  </si>
  <si>
    <t>Menny.</t>
  </si>
  <si>
    <t>Egység</t>
  </si>
  <si>
    <t>Anyag egységár</t>
  </si>
  <si>
    <t>Díj egységre</t>
  </si>
  <si>
    <t>Anyag összesen</t>
  </si>
  <si>
    <t>Díj összesen</t>
  </si>
  <si>
    <t>44-000-1.1</t>
  </si>
  <si>
    <t>Fa vagy műanyag nyílászáró szerkezetek bontása, ajtó, ablak vagy kapu, 2,00 m²-ig</t>
  </si>
  <si>
    <t>m²</t>
  </si>
  <si>
    <t>44-000-1.1-0000001</t>
  </si>
  <si>
    <t>Műanyag kétszárnyú ajtó kintebb helyezése homlokzaton belül, ütköző beépítésével</t>
  </si>
  <si>
    <t>db</t>
  </si>
  <si>
    <t>44-000-1.1-0000002</t>
  </si>
  <si>
    <t>Műanyag nyílászáró beépítése 100x100 cm nyílásba</t>
  </si>
  <si>
    <t>44-000-1.1-0000003</t>
  </si>
  <si>
    <t>Műanyag nyílászáró elhelyezése előre kihagyott nyílásba</t>
  </si>
  <si>
    <t>44-028-1.7-0144057</t>
  </si>
  <si>
    <t>Szúnyogháló szerelése 90x35 cm</t>
  </si>
  <si>
    <t>44-028-1.7-0144058</t>
  </si>
  <si>
    <t>Szúnyogháló szerelése 110x140 cm</t>
  </si>
  <si>
    <t>Munkanem összesen:</t>
  </si>
  <si>
    <t>Menny</t>
  </si>
  <si>
    <t>34-000-13.31.1.1</t>
  </si>
  <si>
    <t>Külső térelhatárolás hőszigetelt szendvicspanel elemekkel, látszó csavaros rögzítéssel, PUR vagy PIR hab szigeteléssel, 100 mm vastagság felett 200 mm vastagságban KINGSPAN KS 1150 NF 200 0,5/0,4 QuadCore habos falpanel horg./ horganyzott+25/20 µm bontása NÁ 130 mm -ig</t>
  </si>
  <si>
    <t>45-004-3-0990114</t>
  </si>
  <si>
    <t>Élőállat érkeztetőnél korlát kialakítása 4,0 m hosszú, 1,5 m magas</t>
  </si>
  <si>
    <t>45-004-3-0990115</t>
  </si>
  <si>
    <t>Élőállat érkeztetőnél mérleg összekötése, szintbe emelése 3,2 m hosszú, 1,5 m széles, 0,4 m magasságig</t>
  </si>
  <si>
    <t>45-004-3-0990119</t>
  </si>
  <si>
    <t>Elkülönítő hűtőnél belső válaszfal kibontása, burkolatot javítani, egyik ajtó kivétele visszajavítása, hézagot bádogozással eltakarni</t>
  </si>
  <si>
    <t>62-001-2.1</t>
  </si>
  <si>
    <t>Nagykő, járdakő, betonkocka burkolat bontása, építése homokos kavicságyazattal kamion mosó kialakítása miatt</t>
  </si>
  <si>
    <t>m2</t>
  </si>
  <si>
    <t>83-007-4.1</t>
  </si>
  <si>
    <t>Füstölő fölé elszívó ernyő elhelyezése,bádogos munkákkal, füstelvezető bekötése meglévő kéménybe</t>
  </si>
  <si>
    <t>klt</t>
  </si>
  <si>
    <t>82-016-14.1.2</t>
  </si>
  <si>
    <t>Füstgázelvezetés (csövek, idomok) elhelyezése zárt égésterű, fűtési és/vagy használati melegvízkészítő kazánok részére, felszerelve, szerelőkőműves munka nélkül, füstcsövek, KGP ALU füstcső, 132x1000mm</t>
  </si>
  <si>
    <t>82-016-16.2</t>
  </si>
  <si>
    <t>Kiegészítők füstgázkészletekhez KGP ALU füstcsőbilincs, 132mm</t>
  </si>
  <si>
    <t>82-016-16.2.1</t>
  </si>
  <si>
    <t>Kiegészítők füstgázkészletekhez KGP ALU füstcsőhüvely, 132mm</t>
  </si>
  <si>
    <t>82-016-16.2.2</t>
  </si>
  <si>
    <t>Kiegészítők füstgázkészletekhez Alumínium esővédő sapka 132 mm</t>
  </si>
  <si>
    <t>43-003-5.1.2.2-0420457</t>
  </si>
  <si>
    <t>Kéményszegély szerelése keményhéjalású tetőhöz, színes műanyagbevonatú horganyzott acéllemezből, 40 cm kiterített szélességgel SWEDSTEEL SSZ élhajlított PE25 bevonatos, 0,5 mm vtg. acél szegélylemez 301-350 mm kiterített szélességben, anyagminőség:</t>
  </si>
  <si>
    <t>S250GD+Z275, bevonat: 25µm PE, lemezvtg.: 0,5 mm, hossz: 1000-4000 mm</t>
  </si>
  <si>
    <t xml:space="preserve">Név :                       </t>
  </si>
  <si>
    <t xml:space="preserve">Cím :4242 Hajdúhadház,  </t>
  </si>
  <si>
    <t xml:space="preserve"> Kelt:      2018 év    hó    nap   </t>
  </si>
  <si>
    <t xml:space="preserve"> Szám         :.............           </t>
  </si>
  <si>
    <t xml:space="preserve"> KSH besorolás:.....................   </t>
  </si>
  <si>
    <t xml:space="preserve"> Teljesítés:20.. év...........hó...nap </t>
  </si>
  <si>
    <t xml:space="preserve">Hajdúhadház, Kiskapacitású Vágóhíd elektromos pótmunkái                       </t>
  </si>
  <si>
    <t xml:space="preserve">Készült:                                                                      </t>
  </si>
  <si>
    <t>1.1 Közvetlen önköltség összesen</t>
  </si>
  <si>
    <t>Elektromosenergia-ellátás, villanyszerelés</t>
  </si>
  <si>
    <t>Áramváltós szekrény</t>
  </si>
  <si>
    <t>71-001-1.3.2-0110054</t>
  </si>
  <si>
    <t>Merev, simafalú műanyag védőcső elhelyezése, elágazó dobozokkal, könnyűszerkezetes (szerelt) falszerkezetbe, Névleges méret: 20-32 mm HYDRO-THERM Mü II. vékonyfalú védőcső, 25 mm, Kód: MU-II 25</t>
  </si>
  <si>
    <t>m</t>
  </si>
  <si>
    <t>71-001-11.2.1-0121204</t>
  </si>
  <si>
    <t>Elágazó doboz illetve szerelvénydoboz elhelyezése, falon kívül, bármely méretben IP 66 védettségig HYDRO-THERM beltéri komplett elágazó doboz, nehéz kivitel, Müdn 200 mm, Kód: 200-N</t>
  </si>
  <si>
    <t>71-001-11.2.1-0122015</t>
  </si>
  <si>
    <t>Elágazó doboz illetve szerelvénydoboz elhelyezése, falon kívül, bármely méretben IP 66 védettségig HENSEL K 9255 Z összekötő doboz rézvezetékhez, 16/25 mm2, 5 pólusú 25 mm2-es sorkapoccsal, EAN: 4012591606543</t>
  </si>
  <si>
    <t>71-001-11.2.1-0231446</t>
  </si>
  <si>
    <t>Elágazó doboz illetve szerelvénydoboz elhelyezése, falon kívül, bármely méretben IP 66 védettségig LEGRAND Plexo doboz szögletes 80x80 IP55, 45 mm magas R: 092126</t>
  </si>
  <si>
    <t>71-002-21.1-0217093</t>
  </si>
  <si>
    <r>
      <t>Kábelszerű vezeték elhelyezése előre elkészített tartószerkezetre, 1-12 erű rézvezetővel, elágazó dobozokkal és kötésekkel, szigetelési elenállás méréssel, a szerelvényekhez csatlakozó vezetékvégek bekötése nélkül, keresztmetszet: 0,5-2,5 mm</t>
    </r>
    <r>
      <rPr>
        <vertAlign val="superscript"/>
        <sz val="10"/>
        <color indexed="8"/>
        <rFont val="Times New Roman CE"/>
        <charset val="238"/>
      </rPr>
      <t>2</t>
    </r>
  </si>
  <si>
    <r>
      <t>PannonCom-Kábel H05VV-F 300/500V műanyag tömlő vezeték 3x2,5 mm</t>
    </r>
    <r>
      <rPr>
        <vertAlign val="superscript"/>
        <sz val="10"/>
        <color indexed="8"/>
        <rFont val="Times New Roman CE"/>
        <charset val="238"/>
      </rPr>
      <t>2</t>
    </r>
    <r>
      <rPr>
        <sz val="10"/>
        <color indexed="8"/>
        <rFont val="Times New Roman CE"/>
        <charset val="238"/>
      </rPr>
      <t>, hajlékony rézvezetővel (MT)</t>
    </r>
  </si>
  <si>
    <t>71-002-21.1-0221521</t>
  </si>
  <si>
    <r>
      <t>PannonCom-Kábel NYM 300/500V 3x1,5 mm</t>
    </r>
    <r>
      <rPr>
        <vertAlign val="superscript"/>
        <sz val="10"/>
        <color indexed="8"/>
        <rFont val="Times New Roman CE"/>
        <charset val="238"/>
      </rPr>
      <t>2</t>
    </r>
    <r>
      <rPr>
        <sz val="10"/>
        <color indexed="8"/>
        <rFont val="Times New Roman CE"/>
        <charset val="238"/>
      </rPr>
      <t>, tömör rézvezetővel (MBCu)</t>
    </r>
  </si>
  <si>
    <t>71-002-21.2-0217134</t>
  </si>
  <si>
    <r>
      <t>Kábelszerű vezeték elhelyezése előre elkészített tartószerkezetre, 1-12 erű rézvezetővel, elágazó dobozokkal és kötésekkel, szigetelési elenállás méréssel, a szerelvényekhez csatlakozó vezetékvégek bekötése nélkül, keresztmetszet: 4 mm</t>
    </r>
    <r>
      <rPr>
        <vertAlign val="superscript"/>
        <sz val="10"/>
        <color indexed="8"/>
        <rFont val="Times New Roman CE"/>
        <charset val="238"/>
      </rPr>
      <t>2</t>
    </r>
    <r>
      <rPr>
        <sz val="10"/>
        <color indexed="8"/>
        <rFont val="Times New Roman CE"/>
        <charset val="238"/>
      </rPr>
      <t xml:space="preserve"> PannonCom-Kábel</t>
    </r>
  </si>
  <si>
    <r>
      <t>H05VV-F 300/500V műanyag tömlő vezeték 5x4 mm</t>
    </r>
    <r>
      <rPr>
        <vertAlign val="superscript"/>
        <sz val="10"/>
        <color indexed="8"/>
        <rFont val="Times New Roman CE"/>
        <charset val="238"/>
      </rPr>
      <t>2</t>
    </r>
    <r>
      <rPr>
        <sz val="10"/>
        <color indexed="8"/>
        <rFont val="Times New Roman CE"/>
        <charset val="238"/>
      </rPr>
      <t>, hajlékony rézvezetővel (MT)</t>
    </r>
  </si>
  <si>
    <t>71-002-21.3-0217181</t>
  </si>
  <si>
    <r>
      <t>Kábelszerű vezeték elhelyezése előre elkészített tartószerkezetre, 1-12 erű rézvezetővel, elágazó dobozokkal és kötésekkel, szigetelési elenállás méréssel, a szerelvényekhez csatlakozó vezetékvégek bekötése nélkül, keresztmetszet: 6 mm</t>
    </r>
    <r>
      <rPr>
        <vertAlign val="superscript"/>
        <sz val="10"/>
        <color indexed="8"/>
        <rFont val="Times New Roman CE"/>
        <charset val="238"/>
      </rPr>
      <t>2</t>
    </r>
    <r>
      <rPr>
        <sz val="10"/>
        <color indexed="8"/>
        <rFont val="Times New Roman CE"/>
        <charset val="238"/>
      </rPr>
      <t xml:space="preserve"> PannonCom-Kábel</t>
    </r>
  </si>
  <si>
    <r>
      <t>A05VV-F 300/500V műanyag tömlő vezeték 5x6 mm</t>
    </r>
    <r>
      <rPr>
        <vertAlign val="superscript"/>
        <sz val="10"/>
        <color indexed="8"/>
        <rFont val="Times New Roman CE"/>
        <charset val="238"/>
      </rPr>
      <t>2</t>
    </r>
    <r>
      <rPr>
        <sz val="10"/>
        <color indexed="8"/>
        <rFont val="Times New Roman CE"/>
        <charset val="238"/>
      </rPr>
      <t>, hajlékony rézvezetővel (MT)</t>
    </r>
  </si>
  <si>
    <t>71-002-32.6-0236508</t>
  </si>
  <si>
    <r>
      <t>Gumiköpenyes kábel fektetése kézi erővel,  közepes mechanikai igénybevételre, kábel árokba vagy kábelcsatornába  (gépek bekötéséhez is), tömeghatár: 2,51-5,00 kg/m PannonCom-Kábel H07RN-F 450/750V gumiköpenyes vezeték 5x35 mm</t>
    </r>
    <r>
      <rPr>
        <vertAlign val="superscript"/>
        <sz val="10"/>
        <color indexed="8"/>
        <rFont val="Times New Roman CE"/>
        <charset val="238"/>
      </rPr>
      <t>2</t>
    </r>
    <r>
      <rPr>
        <sz val="10"/>
        <color indexed="8"/>
        <rFont val="Times New Roman CE"/>
        <charset val="238"/>
      </rPr>
      <t>, rézérrel (GT)</t>
    </r>
  </si>
  <si>
    <t>71-002-33.2-0237063</t>
  </si>
  <si>
    <t>Gumiköpenyes kábel (darukábel, bányatömlő-kábel) elhelyezése kézi erővel,  nagy és különleges mechanikai igénybevételre, ónozott sodrott rézvezetővel, előre elkészített speciális tartóra szerelve, tömeghatár: 0,36-0,65 kg/m PannonCom-Kábel NSSHöu 0,6/1 kV</t>
  </si>
  <si>
    <r>
      <t>5x2,5 mm</t>
    </r>
    <r>
      <rPr>
        <vertAlign val="superscript"/>
        <sz val="10"/>
        <color indexed="8"/>
        <rFont val="Times New Roman CE"/>
        <charset val="238"/>
      </rPr>
      <t>2</t>
    </r>
    <r>
      <rPr>
        <sz val="10"/>
        <color indexed="8"/>
        <rFont val="Times New Roman CE"/>
        <charset val="238"/>
      </rPr>
      <t>, ónozott sodrott rézvezetővel (bányatömlő)</t>
    </r>
  </si>
  <si>
    <t>71-005-1.1.2.2.2-0231349</t>
  </si>
  <si>
    <t>Csatlakozó tábla áthelyezése és bővítése.</t>
  </si>
  <si>
    <t>71-005-1.1.2.3</t>
  </si>
  <si>
    <t>Futómacska pályájának kialakítása.</t>
  </si>
  <si>
    <t>71-005-1.11.2.1.1-0318201</t>
  </si>
  <si>
    <t>Komplett világítási  és telekommunikációs szerelvények, Csatlakozóaljzat elhelyezése, előre elkészített tartószerkezetre, falon kívül, 16A, földelt, egyes csatlakozóaljzat (2P+F) LEGRAND Kontállux IP44 2P+F csatlakozóaljzat fehér R: 083913</t>
  </si>
  <si>
    <t>71-007-1.1.1-0316601</t>
  </si>
  <si>
    <t>Kisfeszültségű, 230-500V, CEE típusú rögzíthető ipari csatlakozó felszerelése, 3 pólusú MENNEKES 1178 MDAFR-162 aljzat, 16A, 3P, 230V Cikkszám: 1178</t>
  </si>
  <si>
    <t>71-007-1.3.2.3-0545728</t>
  </si>
  <si>
    <t>Kisfeszültségű, 230-500V, CEE típusú rögzíthető ipari csatlakozó felszerelése, (gyorscsavaros megoldású szétszerelés, kiemelhető betét), IP 67 védettséggel, 3 pólusú + Nulla LEGRAND P17 Tempra Pro Dafr324k06T400V IP67 rögzíthető aljzat (kat.szám:555459)</t>
  </si>
  <si>
    <t>71-007-11.2.1.3-0313721</t>
  </si>
  <si>
    <t>Egyéb kézi működtetésű terheléskapcsoló elhelyezése, műanyag tokozással, 63 A-ig, 3 pólusú GANZ KK KKM1-32-6002 3 pólusú, 0-1 állású be-ki kapcsoló</t>
  </si>
  <si>
    <t>71-008-9.3.3-0136013</t>
  </si>
  <si>
    <t>Kismegszakítók és kiegészítők elhelyezése kalapsínes szerelőlapra,"B", "C" és "D" jelleggörbével, 6 kA zárlati szilárdsággal, 3 pólusú LEGRAND DX Standard kismegszakító 3P 20A B 6000A/6kA, 3 modul R: 003327</t>
  </si>
  <si>
    <t>71-008-9.3.3-0136014</t>
  </si>
  <si>
    <t>Kismegszakítók és kiegészítők elhelyezése kalapsínes szerelőlapra,"B", "C" és "D" jelleggörbével, 6 kA zárlati szilárdsággal, 3 pólusú LEGRAND DX Standard kismegszakító 3P 25A B 6000A/6kA, 3 modul R: 003328</t>
  </si>
  <si>
    <t>71-009-3.1.1</t>
  </si>
  <si>
    <t>Áramköri elosztók elhelyezése falon kívüli kivitelben, kalapsínes szerelőlappal, földsínnel, max. 160A-ig, IP 30 védettséggel (kismegszakítók, védőkapcsolók, távkapcsolók stb. számára), helyszínen összeszerelve, elosztók 48 egység Hűtéstechnológiai</t>
  </si>
  <si>
    <t>elosztó.</t>
  </si>
  <si>
    <t>71-013-7.4</t>
  </si>
  <si>
    <t>Érintésvédelmi hálózat tartozékainak szerelése, nagykiterjedésű fémtárgy földelő kötése</t>
  </si>
  <si>
    <t>71-002-73.3-0100034</t>
  </si>
  <si>
    <r>
      <t>Műanyag szigetelésű energiaátviteli kábel szabadtéri kábelvégkiképzése hőre zsugorodó végelzáróval, keresztmetszet: 3x150/150mm</t>
    </r>
    <r>
      <rPr>
        <vertAlign val="superscript"/>
        <sz val="10"/>
        <color indexed="8"/>
        <rFont val="Times New Roman CE"/>
        <charset val="238"/>
      </rPr>
      <t>2</t>
    </r>
    <r>
      <rPr>
        <sz val="10"/>
        <color indexed="8"/>
        <rFont val="Times New Roman CE"/>
        <charset val="238"/>
      </rPr>
      <t>, 3x240/240mm</t>
    </r>
    <r>
      <rPr>
        <vertAlign val="superscript"/>
        <sz val="10"/>
        <color indexed="8"/>
        <rFont val="Times New Roman CE"/>
        <charset val="238"/>
      </rPr>
      <t>2</t>
    </r>
    <r>
      <rPr>
        <sz val="10"/>
        <color indexed="8"/>
        <rFont val="Times New Roman CE"/>
        <charset val="238"/>
      </rPr>
      <t>, 4x150mm</t>
    </r>
    <r>
      <rPr>
        <vertAlign val="superscript"/>
        <sz val="10"/>
        <color indexed="8"/>
        <rFont val="Times New Roman CE"/>
        <charset val="238"/>
      </rPr>
      <t>2</t>
    </r>
    <r>
      <rPr>
        <sz val="10"/>
        <color indexed="8"/>
        <rFont val="Times New Roman CE"/>
        <charset val="238"/>
      </rPr>
      <t>, 4x240mm</t>
    </r>
    <r>
      <rPr>
        <vertAlign val="superscript"/>
        <sz val="10"/>
        <color indexed="8"/>
        <rFont val="Times New Roman CE"/>
        <charset val="238"/>
      </rPr>
      <t>2</t>
    </r>
    <r>
      <rPr>
        <sz val="10"/>
        <color indexed="8"/>
        <rFont val="Times New Roman CE"/>
        <charset val="238"/>
      </rPr>
      <t xml:space="preserve"> Raychem EPKT 0649 végelzáró 4x150 mm2</t>
    </r>
  </si>
  <si>
    <t>71-002-75.2.4-0430150</t>
  </si>
  <si>
    <r>
      <t>Kábelcsatlakozás kialakítása bekötéssel, kábelsaru sajtolással, keresztmetszet: 150-240 mm</t>
    </r>
    <r>
      <rPr>
        <vertAlign val="superscript"/>
        <sz val="10"/>
        <color indexed="8"/>
        <rFont val="Times New Roman CE"/>
        <charset val="238"/>
      </rPr>
      <t>2</t>
    </r>
    <r>
      <rPr>
        <sz val="10"/>
        <color indexed="8"/>
        <rFont val="Times New Roman CE"/>
        <charset val="238"/>
      </rPr>
      <t xml:space="preserve"> 150 mm2 alumínium MP kábelsaru</t>
    </r>
  </si>
  <si>
    <t>71-009-8-0632135</t>
  </si>
  <si>
    <t>3x160A-es áramváltós mérőszekrény telepítése.</t>
  </si>
  <si>
    <t>71-013-5.5.1-0523204</t>
  </si>
  <si>
    <t>Villám- és érintésvédelmi hálózat tartozékainak szerelése, földelő rúd vagy cső, 4 m hosszúságig Rúdföldelő 25 mm köracélból 4 méter hosszú</t>
  </si>
  <si>
    <t>71-013-9</t>
  </si>
  <si>
    <t>Mérési terv készítése, engedélyeztetése, bekapcsolás ügyintézése.</t>
  </si>
  <si>
    <t>kszt</t>
  </si>
  <si>
    <t xml:space="preserve">Név :                                  </t>
  </si>
  <si>
    <t xml:space="preserve">Cím :                                  </t>
  </si>
  <si>
    <t xml:space="preserve"> Kelt:      20.. év...........hó...nap </t>
  </si>
  <si>
    <t xml:space="preserve">KISKAPACITÁSÚ VÁGÓHÍD ÉPÍTÉS                                                                              </t>
  </si>
  <si>
    <t>4242 Hajdúhadház Dr. Földi János utca 13914/80</t>
  </si>
  <si>
    <t>Épületgépészeti csővezeték szerelése</t>
  </si>
  <si>
    <t xml:space="preserve">Épületgépészeti szerelvény </t>
  </si>
  <si>
    <t>Rögzítések, tömítések</t>
  </si>
  <si>
    <t xml:space="preserve">Fém nyílászáró és épületlakatos </t>
  </si>
  <si>
    <t xml:space="preserve">Szellőztetés </t>
  </si>
  <si>
    <t>Tűzcsap telepítése</t>
  </si>
  <si>
    <t>81-002-3.2.1.2.1-0131002</t>
  </si>
  <si>
    <t xml:space="preserve">PVC lefolyóvezeték szerelése szabadon, horonyba vagy padlócsatornába, tokos, gumigyűrűs kötésekkel, csőidomokkal, szakaszos tömörségi próbával, 32 NÁ PVC vízvezetéki lefolyócső, KAEM 32x1.8x2000 mm tokosvégű </t>
  </si>
  <si>
    <t>81-002-3.2.3.2.1</t>
  </si>
  <si>
    <t>PVC lefolyócső vezeték szerelése, ragasztott kötésekkel, kétcsatlakozású csőidom 32 NÁ</t>
  </si>
  <si>
    <t>81-002-3.2.3.2.1-0231011</t>
  </si>
  <si>
    <t>PVC lefolyócső vezeték szerelése, tokos, gumigyűrűs kötésekkel, kétcsatlakozású csőidom 32 NÁ kemény PVC lefolyócső ívidom  45°, KAB 32 mm fröccsöntött</t>
  </si>
  <si>
    <t>81-002-3.2.3.2.1-0231021</t>
  </si>
  <si>
    <t>PVC lefolyócső vezeték szerelése, tokos, gumigyűrűs kötésekkel, kétcsatlakozású csőidom 32 NÁ kemény PVC lefolyócső ívidom 87,5°, KAB 32 mm fröccsöntött</t>
  </si>
  <si>
    <t>81-002-3.2.3.3.2-0231042</t>
  </si>
  <si>
    <t>PVC lefolyócső vezeték szerelése, tokos, gumigyűrűs kötésekkel, háromcsatlakozású csőidom 40 NÁ PVC lefolyócső elágazóidom  KAEA 45 fok 40/32 mm</t>
  </si>
  <si>
    <t>82-009-1.1.1-0215023</t>
  </si>
  <si>
    <t>Bélfeldolgozóban vízkiállás 2 csapnak, lefolyó kialakítása, bontás nélkül és késfertőtlenítő áthelyezése helyiségen belül</t>
  </si>
  <si>
    <t>82-009-1.1.1-0215025</t>
  </si>
  <si>
    <t>Kamion mosó kialakítása (hátsó karám résznél egy lefolyó kialakítása az ott található karám szennyvízgyűjtőjébe+ egy vízkiállás az épületen kívül slaggal.)</t>
  </si>
  <si>
    <t>88-011-2.1-0470316</t>
  </si>
  <si>
    <t>Egyedi csövek oldalfali rögzítése vasbetonfal esetén,egyedi csővezeték közvetlen rögzítése vasbeton oldalfalra, 1/2" - 2" átmérő között HILTI 1" gumibetétes csőbilincs MP-LHI csőbilincs + 10 cm GST M8 menetes szár + HKD-S M8 feszítőhüvely</t>
  </si>
  <si>
    <t>45-004-3-0990117</t>
  </si>
  <si>
    <t>Élőállat szállásra vízvételi hely kialakítása hátsó karámnál</t>
  </si>
  <si>
    <t>45-004-3-0990121</t>
  </si>
  <si>
    <t>Pácoló helyiségben (ablak üveg fóliázása vagy kivétele, műanyag hőszigetelt elemre cserélése)</t>
  </si>
  <si>
    <t>83-001-2.1.1-0831004</t>
  </si>
  <si>
    <t>Spirálkorcolt lemezcső szerelése, horganyzott acéllemezből, tartószerkezet nélkül, NÁ 63-150 mm között AIRVENT SP-AIRT spirálkorcolt lemezcső, normál kivitel, horganyzott acéllemezből, v=0,6 mm, NÁ 125 mm</t>
  </si>
  <si>
    <t>83-001-2.3.2.5-0825505</t>
  </si>
  <si>
    <t>Horganyzott acéllemez idom szerelése spirálkorcolt vagy hajlítható lemezcsőhöz, NÁ 125-250 mm között AIRVENT CSK csőkapcsoló közbetét, horganyzott acéllemezből, NÁ 160 mm</t>
  </si>
  <si>
    <t>83-001-2.3.2.8-0825605</t>
  </si>
  <si>
    <t>Horganyzott acéllemez idom szerelése spirálkorcolt vagy hajlítható lemezcsőhöz, NÁ 125-250 mm között, AIRVENT-90 fokos szeletes ívcső, horganyzott acéllemezből, NÁ 125 mm</t>
  </si>
  <si>
    <t>83-001-2.3.3.1-0825431</t>
  </si>
  <si>
    <t>Horganyzott acéllemez idom szerelése spirálkorcolt vagy hajlítható lemezcsőhöz, NÁ 280-450 mm között, AIRVENT elágazó T-idom, horganyzott acéllemezből, D1/D2/D3=315/125/315 mm</t>
  </si>
  <si>
    <t>83-002-4.1.1.1.1-0114553</t>
  </si>
  <si>
    <t>Légszelep felszerelése lemezcsatornára, NÁ 350 mm-ig AIRVENT KV elszívó légszelep, acéllemezből, RAL 9010 festve, NÁ 125 mm</t>
  </si>
  <si>
    <t>83-002-4.1.1.1.1-0114554</t>
  </si>
  <si>
    <t>Légszelep felszerelése lemezcsatornára, NÁ 350 mm-ig AIRVENT TSO befúvó légszelep, acéllemezből, RAL 9010 festve, NÁ 125 mm</t>
  </si>
  <si>
    <t>83-01-541-0991506</t>
  </si>
  <si>
    <t>Egyéb légcsatorna rögzítő és függesztő elemek Sikla légcsatorna bilincs, NÁ 125 mm</t>
  </si>
  <si>
    <t>83-07-071-0450513</t>
  </si>
  <si>
    <t>Elektromos léghevítő elhelyezése, előre
elhelyezett tartószerkezetre,
körkeresztmetszetű rendszerekhez,
NÁ 350 mm-ig
elektromos fűtő kalorifer,
380 V, 5 kW, cső mérete: NÁ 160,
Tip:Airvent CV-16-50 fűtő kalorifer</t>
  </si>
  <si>
    <t>71-06-016-0316664</t>
  </si>
  <si>
    <t>Levegő áramlás érzékelő Tip Airvent FAPS zászlós érzékelő</t>
  </si>
  <si>
    <t>71-06-021-0160407</t>
  </si>
  <si>
    <t xml:space="preserve">Termosztátok;
helyiség hőmérséklet érzékelők elhelyezése,
falra szerelve
Tip: Airvent Pulser+ bővithető egység 400V esetén
termosztát, programozható,
analóg, fokozatkapcsolás, távhőérzékelő,
</t>
  </si>
  <si>
    <t>54-08-007-0220313</t>
  </si>
  <si>
    <t>Föld feletti tűzcsap elhelyezése és szerelése 100NÁ   Duna Armatúra Standard föld feletti tűzcsapNNY16,MSZ 9771/2, NÁ 100/1500 mmcsőtakarással,HÍD 1001500S</t>
  </si>
  <si>
    <t>54-08-008-0211207</t>
  </si>
  <si>
    <t>Szerelvényszekrény elhelyezése és
szerelése,
föld feletti tűzcsaphoz, komplett
Tűzbiztonság 2000 szerelvényszekrény föld feletti
Tolózár szekrény,Tip 614/A vagy DIN4056</t>
  </si>
  <si>
    <t>54-06-053-0000000</t>
  </si>
  <si>
    <t>Gumiékzárású tolózár öntöttvasból,
beépítési készlettel, 614/A típusú csapszekrénnyel
elhelyezve,
ellenkarimák és kötések nélkül,
100 NÁ</t>
  </si>
  <si>
    <t>54-09-005-0000000</t>
  </si>
  <si>
    <t xml:space="preserve">Karimás kötés készítése,
hideg- meleg- és forróvíz vezetékre,
100 NÁ Speciálkarima “System 2000”
húzásbiztos
PE(PE 80/100) és PVC
csövekhez PN 16-ig
</t>
  </si>
  <si>
    <t>54-09-005-0000001</t>
  </si>
  <si>
    <t>Öntöttvas csőrendszer szerelése aszfaltbevonatú
gömbgrafitos idomokkal, földárokban,
tokos gumigyűrűs kötésekkel,
NNY 10 - 16,
200 NÁ
Ludwig Frischhut TYTON tokos T-idom NÁ 200-as
GÖV csőhöz, NÁ 100 karimás leágazással,
bitumenes belső bevonattal, NNY 10-16, MMAT200100</t>
  </si>
  <si>
    <t>54-09-005-0000002</t>
  </si>
  <si>
    <t>FF idom - Karimás idom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</si>
  <si>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54-09-005-000003</t>
  </si>
  <si>
    <t>Termék QN-idom - Karimás talpas könyök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</si>
  <si>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Tűzcsap tervezése (1200 l/min teljesítmény)</t>
  </si>
  <si>
    <t>Tűzcsap vízhozamának bevizsgálása jgyk.</t>
  </si>
  <si>
    <t xml:space="preserve">JUH VÁGÓHÍD ÉS HÚSÜZEM- 4242 Hajdúhadház, Bocskai tér 1. </t>
  </si>
  <si>
    <t>Hűtéstechnikai munkák kivitelezése</t>
  </si>
  <si>
    <t>Tervezői árazott költségvetés főösszesítő</t>
  </si>
  <si>
    <t>3.  A munka összesen</t>
  </si>
  <si>
    <t>Megjegyzések:</t>
  </si>
  <si>
    <t>1.  A megadott mennyiségek a helyszínrajzról számítógépes programmal mért adatok, azokat a kivitelező ellenőrizni köteles. Nem tartalmazzák a veszteségből eredő mennyiségi szükségletet. A tervtől való eltérés a mennyiségek megváltozását eredményezi.</t>
  </si>
  <si>
    <t>2. A költségvetési kiírásban megnevezett típusok változtatási szándékáról a Megbízót és a tervezőt értesíteni kell! A beépítésre kerülő anyagok, vagy típusok módosítása esetén, a minőségi megfelelés igazolását mellékelni szükséges!</t>
  </si>
  <si>
    <t>3. A költségvetési kiírás mindegyik tétele egy komplett szolgáltatásnak felel meg, ezért benne foglaltaknak a szállítási, építési, szerelési munkák, az építési, szerelési segédeszközök akkor is, ha ezek az egyes tételekben nincsenek külön kimutatva.</t>
  </si>
  <si>
    <t>4. A költségvetési kiírás a tervekkel együtt érvényes, az esetleg kimaradt tételek nem mentesítenek a terv szerinti megoldás szakszerű kivitelezésétől.</t>
  </si>
  <si>
    <t>………………………………………</t>
  </si>
  <si>
    <r>
      <t xml:space="preserve">Horváth Zsolt Csaba
</t>
    </r>
    <r>
      <rPr>
        <sz val="11"/>
        <color indexed="8"/>
        <rFont val="Times New Roman"/>
        <family val="1"/>
        <charset val="238"/>
      </rPr>
      <t>okl. gépészmérnök tervező</t>
    </r>
    <r>
      <rPr>
        <sz val="12"/>
        <color indexed="8"/>
        <rFont val="Times New Roman"/>
        <family val="1"/>
        <charset val="238"/>
      </rPr>
      <t xml:space="preserve">
</t>
    </r>
    <r>
      <rPr>
        <sz val="11"/>
        <color indexed="8"/>
        <rFont val="Times New Roman"/>
        <family val="1"/>
        <charset val="238"/>
      </rPr>
      <t>G-01-67317</t>
    </r>
  </si>
  <si>
    <t xml:space="preserve">Hűtés és klímatechnika </t>
  </si>
  <si>
    <t>K-001</t>
  </si>
  <si>
    <t>Hűtéstehcnikai rendszer szerelése, komplett: Hűtési csővezetékhálózat
az aggregátok és a hűtési helyek között, vegytisztított, belülről polírozott vörösrézcsőből, védőgázos ezüstforrasztással. A szívóvezetékek MT1 rendszernél 13 mm, a folyadék vezetékek egyik rendszernél sem szigetelt.    
Vörösrézcső szerelése,                          
Cu cső szálban D10x1                                        
Cu cső szálban D12x1                                        
Cu cső szálban D22x1                                        
Cu idom D22 90° BB                                          
Cu idom D22 90° KB                                          
Cu idom D22 45° BB                                          
Cu idom D22 45° KB                                          
kapilláris, kemény forrasztásos csőkötésekkel, cső elhelyezése idomok nélkül, szakaszos nyomáspróbával, lágy vagy félkemény kivitelű rézcsőből, komplkett,
DN 22 átmérőig SUPERSAN lágy vörösrézcső, F22 6 x 1 mm-től.                                                  
Egyéb tartozékok :
1 db   22 mm elzáró szelep
1 db   12 mm elzáró szelep.
1 db szívó oldali gyűjtő-elosztó és cseppleválasztó cső
1 db 12 mm-es indikátoros nézőüveg
1 db 12mm-es elzáró a  folyadék vezetékbe 
1 db   egyéb alkatrészeket tartalmazó egység csomag.(ML1 rendszerhez.)
1 db  gépkeret (kb.  840×1029×424)
2 kg észter olaj
12-16kg R-407/F  hűtőközeg
Nyomáspróbával, Vákuumpróbálva, üzembehelyezbe, NKH hatósági ügyintézéssel, komplett</t>
  </si>
  <si>
    <t>K-002</t>
  </si>
  <si>
    <t xml:space="preserve">PVC lefolyóvezeték szerelése,  komplett: tokos, gumigyűrűs kötésekkel, cső elhelyezése csőidomokkal, szakaszos tömörségi próbával,
DN 40 PIPELIFE PVC-U tokos lefolyócső 40x1,10x2000 mm, KAEM040/2M                                        </t>
  </si>
  <si>
    <t>K-003</t>
  </si>
  <si>
    <t xml:space="preserve">Rögzítés technikai szerelések, komplett:              
Csavar M10x16 HTL 8.8 horg.
Anya M10 HTLF                                                  
Csőbilincs MPN-QRC 12-16                                    
Kábeltálca 50x50mm                                          
Kábeltálca falikonzol AW 15 16 FT 160mm
</t>
  </si>
  <si>
    <t>K-004</t>
  </si>
  <si>
    <t>Elektromos installáció:
a vezérlőszekrény és az előbb megnevezett fogyasztók között. A rendszer betáplálását az ár nem tartalmazza, de a csatlakozási pont az elosztó szekrényben gyárilag kiépítve
Elektromos vezérlőszekrény
hűtőgépészeti berendezéseinek megtáplálására, a szabályozó elemek és automatikák működésének biztosítására. Az elektromos egység a hűtő mellé kerül felszerelésre, a kezelő szervek és a kijelzők, melyeken az aktuális üzemállapotot (hűtés / leolvasztás) és a hőmérsékletet zöld színű szám jelzi ki</t>
  </si>
  <si>
    <t>K-005</t>
  </si>
  <si>
    <r>
      <rPr>
        <sz val="11"/>
        <color indexed="8"/>
        <rFont val="Times New Roman"/>
        <family val="1"/>
        <charset val="238"/>
      </rPr>
      <t xml:space="preserve">Hűtőközeg és egyéb vegyi anyagok: 2 kg észter olaj
12-16kg R-407/F  hűtőközeg
</t>
    </r>
  </si>
  <si>
    <t>kg</t>
  </si>
  <si>
    <t>K-006</t>
  </si>
  <si>
    <t>MT1/HT1  ZXDE-075-TFD Scroll digitális kompresszoros,  hőfok tartományú egyedi gyártású hangszigetelt ,energiatakarékos aggregát szerelése: szabályozott  üzemre kialakítva, amely a következő főbb elemekből áll: 1db Egységből álló, Digitális Scroll kompresszor nyomó és szívó oldali elzáró szelepekkel, nyomó oldali visszacsapó szeleppel, karterfűtéssel, nyomógáz hőmérséklet védelemmel, flexibilis csőcsatlakozással, közös szívó és nyomó oldali nyomáskapcsolóval, szabályozott  üzemre kialakítva, komplett</t>
  </si>
  <si>
    <t xml:space="preserve">db     </t>
  </si>
  <si>
    <t>K-007</t>
  </si>
  <si>
    <t>GASC-RX020.1/1-40A 1,5KW - Elpárologtató és szerelése, komplett</t>
  </si>
  <si>
    <t>K-008</t>
  </si>
  <si>
    <t>GASC-RX 020.1/1-70.A2KW  - Elpárologtató és szerelése, komplett</t>
  </si>
  <si>
    <t>K-009</t>
  </si>
  <si>
    <r>
      <t xml:space="preserve">Központi távfelügyeleti rendszer: </t>
    </r>
    <r>
      <rPr>
        <sz val="11"/>
        <color indexed="8"/>
        <rFont val="Times New Roman"/>
        <family val="1"/>
        <charset val="238"/>
      </rPr>
      <t>PW3P000TP000                                        
A meglevő és a bővítést követő összes hőmérséklet szabályzó kezelésével együtt
-Kommunikáció Carel vagy Modbus protokollon
-150 paraméter regisztrálása, 15 perces mintavétellel, 1 évig / max. 15 szabályozó
-IP65-os vedelem
-PlantVisorPRO Remote felügyelethez csatlakoztatható
-Guardian védelmi program
-2 kimeneti relé, riasztás
-Riasztások, események, rendszer es modell beállítások exportálása USB kulcsra
-1 USB és 1 SD kártya csatlakozó
-Új-, standard- es egyéni berendezések importálása
-Grafikonok megjelenítése
-Mozgásérzékelővel felszerelt, megvilágosodik érintés nélkül
-Beépített berregő
-Teljes riasztás beállítás
-Telefonkönyv (SMS címek, e-mail címek)
-Aktív leolvasztás kezelés
-Felhasználói jogosultság kezelés (felhasználó, jogokkal, adminisztrátor)</t>
    </r>
  </si>
  <si>
    <t>K-010</t>
  </si>
  <si>
    <t xml:space="preserve">Lábazati elemek szerelése, komplett: belső lábazati elemek felszerelése, sarok elemek és vég zárókkal együtt.                                                                               </t>
  </si>
  <si>
    <t>K-011</t>
  </si>
  <si>
    <t xml:space="preserve">Hűtőtéri nyílás zárók szerelése, komplett: Ezen belül: 4db, egy szárnyú Hűtőkamra ajtó beépítése/ 1db, dupla szárnyú Hűtőkamra ajtó beépítése, komplett: </t>
  </si>
  <si>
    <t>K-012</t>
  </si>
  <si>
    <r>
      <t xml:space="preserve">Blokk hűtő szerelése, komplett: </t>
    </r>
    <r>
      <rPr>
        <sz val="11"/>
        <color indexed="8"/>
        <rFont val="Times New Roman"/>
        <family val="1"/>
        <charset val="238"/>
      </rPr>
      <t>Zanotti  tip. SAS 135TR86E tip hőmérséklet és páraszabályzó egység beépítése, komplett:((levegő cserére nem alkalmas))</t>
    </r>
    <r>
      <rPr>
        <sz val="11"/>
        <color indexed="8"/>
        <rFont val="Times New Roman"/>
        <family val="1"/>
        <charset val="238"/>
      </rPr>
      <t xml:space="preserve">
Nyomáspróbával, Vákuumpróbálva, üzembehelyezbe, NKH hatósági ügyintézéssel, komplett</t>
    </r>
  </si>
  <si>
    <t>Vágner Attila</t>
  </si>
  <si>
    <t>tervező</t>
  </si>
  <si>
    <t xml:space="preserve">                           tervező</t>
  </si>
  <si>
    <t xml:space="preserve">                        É-15-0354</t>
  </si>
  <si>
    <t xml:space="preserve">             Vágner Attila</t>
  </si>
  <si>
    <t xml:space="preserve">                  É-15-0354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</si>
</sst>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F_t_-;\-* #,##0.00\ _F_t_-;_-* &quot;-&quot;??\ _F_t_-;_-@_-"/>
    <numFmt numFmtId="164" formatCode="#,##0\ _F_t"/>
    <numFmt numFmtId="165" formatCode="#,##0\ &quot;Ft&quot;"/>
  </numFmts>
  <fonts count="24" x14ac:knownFonts="1">
    <font>
      <sz val="11"/>
      <color theme="1"/>
      <name val="Calibri"/>
      <family val="2"/>
      <scheme val="minor"/>
    </font>
    <font>
      <sz val="11"/>
      <color theme="1"/>
      <name val="Calibri"/>
      <family val="2"/>
      <charset val="238"/>
      <scheme val="minor"/>
    </font>
    <font>
      <sz val="12"/>
      <color theme="1"/>
      <name val="Times New Roman"/>
      <family val="1"/>
      <charset val="238"/>
    </font>
    <font>
      <b/>
      <sz val="10"/>
      <color theme="1"/>
      <name val="Times New Roman"/>
      <family val="1"/>
      <charset val="238"/>
    </font>
    <font>
      <sz val="10"/>
      <color theme="1"/>
      <name val="Times New Roman"/>
      <family val="1"/>
      <charset val="238"/>
    </font>
    <font>
      <sz val="10"/>
      <name val="Times New Roman"/>
      <family val="1"/>
      <charset val="238"/>
    </font>
    <font>
      <sz val="11"/>
      <color theme="1"/>
      <name val="Calibri"/>
      <family val="2"/>
      <scheme val="minor"/>
    </font>
    <font>
      <b/>
      <sz val="11"/>
      <color theme="1"/>
      <name val="Calibri"/>
      <family val="2"/>
      <charset val="238"/>
      <scheme val="minor"/>
    </font>
    <font>
      <b/>
      <sz val="12"/>
      <color theme="1"/>
      <name val="Times New Roman"/>
      <family val="1"/>
      <charset val="238"/>
    </font>
    <font>
      <b/>
      <sz val="11"/>
      <color theme="1"/>
      <name val="Calibri"/>
      <family val="2"/>
      <scheme val="minor"/>
    </font>
    <font>
      <b/>
      <sz val="10"/>
      <name val="Times New Roman"/>
      <family val="1"/>
      <charset val="238"/>
    </font>
    <font>
      <b/>
      <sz val="10"/>
      <color theme="1"/>
      <name val="Times New Roman CE"/>
      <charset val="238"/>
    </font>
    <font>
      <sz val="10"/>
      <color theme="1"/>
      <name val="Times New Roman CE"/>
      <charset val="238"/>
    </font>
    <font>
      <vertAlign val="superscript"/>
      <sz val="10"/>
      <color indexed="8"/>
      <name val="Times New Roman CE"/>
      <charset val="238"/>
    </font>
    <font>
      <sz val="10"/>
      <color indexed="8"/>
      <name val="Times New Roman CE"/>
      <charset val="238"/>
    </font>
    <font>
      <sz val="11"/>
      <color theme="1"/>
      <name val="Times New Roman"/>
      <family val="1"/>
      <charset val="238"/>
    </font>
    <font>
      <b/>
      <sz val="11"/>
      <color theme="1"/>
      <name val="Times New Roman"/>
      <family val="1"/>
      <charset val="238"/>
    </font>
    <font>
      <sz val="12"/>
      <color indexed="8"/>
      <name val="Times New Roman"/>
      <family val="1"/>
      <charset val="238"/>
    </font>
    <font>
      <sz val="10"/>
      <color theme="1"/>
      <name val="Calibri"/>
      <family val="2"/>
      <charset val="238"/>
      <scheme val="minor"/>
    </font>
    <font>
      <sz val="12"/>
      <color theme="1"/>
      <name val="Calibri"/>
      <family val="2"/>
      <charset val="238"/>
      <scheme val="minor"/>
    </font>
    <font>
      <sz val="11"/>
      <color indexed="8"/>
      <name val="Times New Roman"/>
      <family val="1"/>
      <charset val="238"/>
    </font>
    <font>
      <b/>
      <sz val="11"/>
      <color theme="1"/>
      <name val="Times New Roman CE"/>
      <charset val="238"/>
    </font>
    <font>
      <sz val="11"/>
      <color theme="1"/>
      <name val="Arial"/>
      <family val="2"/>
      <charset val="238"/>
    </font>
    <font>
      <sz val="10"/>
      <color indexed="8"/>
      <name val="Arial"/>
      <family val="2"/>
      <charset val="238"/>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110">
    <xf numFmtId="0" fontId="0" fillId="0" borderId="0" xfId="0"/>
    <xf numFmtId="0" fontId="2" fillId="0" borderId="0" xfId="0" applyFont="1" applyAlignment="1">
      <alignment vertical="top"/>
    </xf>
    <xf numFmtId="0" fontId="4" fillId="0" borderId="0" xfId="0" applyFont="1" applyAlignment="1">
      <alignment vertical="top"/>
    </xf>
    <xf numFmtId="0" fontId="0" fillId="0" borderId="0" xfId="0" applyFill="1"/>
    <xf numFmtId="165" fontId="0" fillId="0" borderId="0" xfId="0" applyNumberFormat="1"/>
    <xf numFmtId="0" fontId="5" fillId="0" borderId="0" xfId="0" applyFont="1" applyFill="1" applyBorder="1" applyAlignment="1" applyProtection="1">
      <alignment horizontal="left" wrapText="1"/>
    </xf>
    <xf numFmtId="0" fontId="3" fillId="0" borderId="1" xfId="0" applyFont="1" applyBorder="1" applyAlignment="1">
      <alignment horizontal="center" vertical="top" wrapText="1"/>
    </xf>
    <xf numFmtId="0" fontId="2" fillId="0" borderId="0" xfId="0" applyFont="1" applyFill="1" applyAlignment="1">
      <alignment vertical="top"/>
    </xf>
    <xf numFmtId="0" fontId="4" fillId="0" borderId="0" xfId="0" applyFont="1" applyFill="1" applyAlignment="1">
      <alignment vertical="top"/>
    </xf>
    <xf numFmtId="0" fontId="3" fillId="0" borderId="0" xfId="0" applyFont="1" applyFill="1" applyAlignment="1">
      <alignment vertical="top"/>
    </xf>
    <xf numFmtId="0" fontId="2"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10" fontId="2" fillId="0" borderId="1" xfId="0" applyNumberFormat="1" applyFont="1" applyBorder="1" applyAlignment="1">
      <alignment vertical="top"/>
    </xf>
    <xf numFmtId="0" fontId="8" fillId="0" borderId="3" xfId="0" applyFont="1" applyBorder="1" applyAlignment="1">
      <alignment vertical="top" wrapText="1"/>
    </xf>
    <xf numFmtId="0" fontId="8" fillId="0" borderId="3" xfId="0" applyFont="1" applyBorder="1" applyAlignment="1">
      <alignment horizontal="right" vertical="top" wrapText="1"/>
    </xf>
    <xf numFmtId="165" fontId="7" fillId="0" borderId="0" xfId="1" applyNumberFormat="1" applyFont="1" applyBorder="1" applyAlignment="1">
      <alignment horizontal="center" vertical="center"/>
    </xf>
    <xf numFmtId="0" fontId="5" fillId="0" borderId="0" xfId="0" applyFont="1" applyBorder="1" applyAlignment="1">
      <alignment horizontal="left" wrapText="1"/>
    </xf>
    <xf numFmtId="164" fontId="5" fillId="0" borderId="0" xfId="1" applyNumberFormat="1" applyFont="1" applyBorder="1" applyAlignment="1">
      <alignment horizontal="right" wrapText="1"/>
    </xf>
    <xf numFmtId="0" fontId="10" fillId="0" borderId="3" xfId="0" applyFont="1" applyBorder="1" applyAlignment="1">
      <alignment horizontal="left" wrapText="1"/>
    </xf>
    <xf numFmtId="164" fontId="10" fillId="0" borderId="3" xfId="1" applyNumberFormat="1" applyFont="1" applyBorder="1" applyAlignment="1">
      <alignment horizontal="right" wrapText="1"/>
    </xf>
    <xf numFmtId="164" fontId="2" fillId="0" borderId="1" xfId="0" applyNumberFormat="1" applyFont="1" applyBorder="1" applyAlignment="1">
      <alignment vertical="top"/>
    </xf>
    <xf numFmtId="164" fontId="0" fillId="0" borderId="0" xfId="0" applyNumberFormat="1" applyAlignment="1">
      <alignment horizontal="right" vertical="center"/>
    </xf>
    <xf numFmtId="164" fontId="0" fillId="0" borderId="0" xfId="0" applyNumberFormat="1" applyFill="1" applyAlignment="1">
      <alignment horizontal="right" vertical="center"/>
    </xf>
    <xf numFmtId="164" fontId="0" fillId="0" borderId="0" xfId="0" applyNumberFormat="1" applyFill="1" applyAlignment="1">
      <alignment vertical="center"/>
    </xf>
    <xf numFmtId="37" fontId="0" fillId="0" borderId="0" xfId="0" applyNumberFormat="1" applyFill="1" applyBorder="1" applyAlignment="1">
      <alignment horizontal="right"/>
    </xf>
    <xf numFmtId="164" fontId="5" fillId="0" borderId="0" xfId="1" applyNumberFormat="1" applyFont="1" applyFill="1" applyBorder="1" applyAlignment="1">
      <alignment horizontal="right" wrapText="1"/>
    </xf>
    <xf numFmtId="0" fontId="2" fillId="0" borderId="0" xfId="0" applyFont="1" applyAlignment="1">
      <alignment vertical="top"/>
    </xf>
    <xf numFmtId="0" fontId="2" fillId="0" borderId="0" xfId="0" applyFont="1" applyAlignment="1">
      <alignment vertical="top" wrapText="1"/>
    </xf>
    <xf numFmtId="164" fontId="2" fillId="0" borderId="0" xfId="0" applyNumberFormat="1" applyFont="1" applyAlignment="1">
      <alignment vertical="top" wrapText="1"/>
    </xf>
    <xf numFmtId="164" fontId="8" fillId="0" borderId="3" xfId="0" applyNumberFormat="1" applyFont="1" applyBorder="1" applyAlignment="1">
      <alignment vertical="top" wrapText="1"/>
    </xf>
    <xf numFmtId="0" fontId="11" fillId="0" borderId="3" xfId="0" applyFont="1" applyBorder="1" applyAlignment="1">
      <alignment horizontal="left" vertical="top" wrapText="1"/>
    </xf>
    <xf numFmtId="0" fontId="11" fillId="0" borderId="3" xfId="0" applyFont="1" applyBorder="1" applyAlignment="1">
      <alignment vertical="top" wrapText="1"/>
    </xf>
    <xf numFmtId="0" fontId="11" fillId="0" borderId="3" xfId="0" applyFont="1" applyBorder="1" applyAlignment="1">
      <alignment horizontal="right" vertical="top" wrapText="1"/>
    </xf>
    <xf numFmtId="0" fontId="12" fillId="0" borderId="0" xfId="0" applyFont="1" applyAlignment="1">
      <alignment horizontal="left" vertical="top" wrapText="1"/>
    </xf>
    <xf numFmtId="0" fontId="12" fillId="0" borderId="0" xfId="0" applyFont="1" applyAlignment="1">
      <alignment vertical="top" wrapText="1"/>
    </xf>
    <xf numFmtId="0" fontId="12" fillId="0" borderId="0" xfId="0" applyFont="1" applyAlignment="1">
      <alignment horizontal="right" vertical="top" wrapText="1"/>
    </xf>
    <xf numFmtId="49" fontId="12" fillId="0" borderId="0" xfId="0" applyNumberFormat="1" applyFont="1" applyAlignment="1">
      <alignment vertical="top" wrapText="1"/>
    </xf>
    <xf numFmtId="3" fontId="12" fillId="0" borderId="0" xfId="0" applyNumberFormat="1" applyFont="1" applyAlignment="1">
      <alignment horizontal="right" vertical="top" wrapText="1"/>
    </xf>
    <xf numFmtId="0" fontId="12" fillId="0" borderId="0" xfId="0" applyFont="1" applyAlignment="1">
      <alignment horizontal="left" vertical="center" wrapText="1"/>
    </xf>
    <xf numFmtId="0" fontId="12" fillId="0" borderId="0" xfId="0" applyFont="1" applyAlignment="1">
      <alignment vertical="center" wrapText="1"/>
    </xf>
    <xf numFmtId="0" fontId="12" fillId="0" borderId="0" xfId="0" applyFont="1" applyAlignment="1">
      <alignment horizontal="right" vertical="center" wrapText="1"/>
    </xf>
    <xf numFmtId="3" fontId="12" fillId="0" borderId="0" xfId="0" applyNumberFormat="1" applyFont="1" applyAlignment="1">
      <alignment horizontal="right" vertical="center" wrapText="1"/>
    </xf>
    <xf numFmtId="0" fontId="11" fillId="0" borderId="0" xfId="0" applyFont="1" applyBorder="1" applyAlignment="1">
      <alignment horizontal="left" vertical="top" wrapText="1"/>
    </xf>
    <xf numFmtId="0" fontId="11" fillId="0" borderId="0" xfId="0" applyFont="1" applyBorder="1" applyAlignment="1">
      <alignment vertical="top" wrapText="1"/>
    </xf>
    <xf numFmtId="0" fontId="11" fillId="0" borderId="0" xfId="0" applyFont="1" applyBorder="1" applyAlignment="1">
      <alignment horizontal="right" vertical="top" wrapText="1"/>
    </xf>
    <xf numFmtId="0" fontId="4" fillId="0" borderId="0" xfId="0" applyFont="1" applyAlignment="1">
      <alignment horizontal="left" vertical="center"/>
    </xf>
    <xf numFmtId="0" fontId="15" fillId="0" borderId="0" xfId="0" applyFont="1" applyAlignment="1">
      <alignment vertical="center"/>
    </xf>
    <xf numFmtId="0" fontId="15" fillId="0" borderId="0" xfId="0" applyFont="1" applyAlignment="1">
      <alignment vertical="top" wrapText="1"/>
    </xf>
    <xf numFmtId="0" fontId="15" fillId="0" borderId="0" xfId="0" applyFont="1"/>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left" vertical="top" wrapText="1"/>
    </xf>
    <xf numFmtId="0" fontId="15" fillId="0" borderId="0" xfId="0" applyFont="1" applyAlignment="1">
      <alignment horizontal="right" vertical="center"/>
    </xf>
    <xf numFmtId="0" fontId="15" fillId="0" borderId="0" xfId="0" applyFont="1" applyAlignment="1">
      <alignment horizontal="right" vertical="top" wrapText="1"/>
    </xf>
    <xf numFmtId="0" fontId="3" fillId="0" borderId="3" xfId="0" applyFont="1" applyBorder="1" applyAlignment="1">
      <alignment horizontal="left" vertical="top" wrapText="1"/>
    </xf>
    <xf numFmtId="0" fontId="3" fillId="0" borderId="3" xfId="0" applyFont="1" applyBorder="1" applyAlignment="1">
      <alignment vertical="top" wrapText="1"/>
    </xf>
    <xf numFmtId="0" fontId="16" fillId="0" borderId="3" xfId="0" applyFont="1" applyBorder="1" applyAlignment="1">
      <alignment vertical="top" wrapText="1"/>
    </xf>
    <xf numFmtId="0" fontId="16" fillId="0" borderId="3" xfId="0" applyFont="1" applyBorder="1" applyAlignment="1">
      <alignment horizontal="right" vertical="top" wrapText="1"/>
    </xf>
    <xf numFmtId="0" fontId="17" fillId="0" borderId="0" xfId="0" applyFont="1" applyAlignment="1">
      <alignment vertical="top"/>
    </xf>
    <xf numFmtId="0" fontId="17"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2" fillId="0" borderId="0" xfId="0" applyFont="1"/>
    <xf numFmtId="0" fontId="19" fillId="0" borderId="0" xfId="0" applyFont="1" applyAlignment="1">
      <alignment wrapText="1"/>
    </xf>
    <xf numFmtId="164" fontId="8" fillId="0" borderId="3" xfId="0" applyNumberFormat="1" applyFont="1" applyBorder="1" applyAlignment="1">
      <alignment horizontal="right" vertical="top" wrapText="1"/>
    </xf>
    <xf numFmtId="0" fontId="21" fillId="0" borderId="3" xfId="0" applyFont="1" applyBorder="1" applyAlignment="1">
      <alignment horizontal="left" vertical="top" wrapText="1"/>
    </xf>
    <xf numFmtId="0" fontId="21" fillId="0" borderId="3" xfId="0" applyFont="1" applyBorder="1" applyAlignment="1">
      <alignment vertical="top" wrapText="1"/>
    </xf>
    <xf numFmtId="0" fontId="21" fillId="0" borderId="3" xfId="0" applyFont="1" applyBorder="1" applyAlignment="1">
      <alignment horizontal="right" vertical="top" wrapText="1"/>
    </xf>
    <xf numFmtId="0" fontId="15" fillId="0" borderId="0" xfId="0" applyFont="1" applyAlignment="1">
      <alignment vertical="top"/>
    </xf>
    <xf numFmtId="0" fontId="20" fillId="0" borderId="0" xfId="0" applyFont="1" applyFill="1" applyBorder="1" applyAlignment="1">
      <alignment vertical="top" wrapText="1"/>
    </xf>
    <xf numFmtId="0" fontId="22" fillId="0" borderId="0" xfId="0" applyFont="1" applyFill="1" applyBorder="1" applyAlignment="1">
      <alignment horizontal="right" vertical="top" wrapText="1"/>
    </xf>
    <xf numFmtId="0" fontId="22" fillId="0" borderId="0" xfId="0" applyFont="1" applyFill="1" applyBorder="1" applyAlignment="1">
      <alignment vertical="top" wrapText="1"/>
    </xf>
    <xf numFmtId="3" fontId="22" fillId="0" borderId="0" xfId="0" applyNumberFormat="1" applyFont="1" applyFill="1" applyBorder="1" applyAlignment="1">
      <alignment horizontal="right" vertical="top" wrapText="1"/>
    </xf>
    <xf numFmtId="0" fontId="15" fillId="0" borderId="0" xfId="0" applyFont="1" applyFill="1" applyBorder="1" applyAlignment="1">
      <alignment vertical="top" wrapText="1"/>
    </xf>
    <xf numFmtId="0" fontId="20" fillId="0" borderId="0" xfId="0" applyFont="1" applyAlignment="1">
      <alignment vertical="top" wrapText="1"/>
    </xf>
    <xf numFmtId="3" fontId="21" fillId="0" borderId="3" xfId="0" applyNumberFormat="1" applyFont="1" applyBorder="1" applyAlignment="1">
      <alignment horizontal="right" vertical="top" wrapText="1"/>
    </xf>
    <xf numFmtId="0" fontId="23" fillId="0" borderId="0" xfId="0" applyFont="1" applyAlignment="1">
      <alignment horizontal="left" vertical="top" wrapText="1"/>
    </xf>
    <xf numFmtId="0" fontId="23" fillId="0" borderId="0" xfId="0" applyFont="1" applyAlignment="1">
      <alignment vertical="top" wrapText="1"/>
    </xf>
    <xf numFmtId="0" fontId="23" fillId="0" borderId="0" xfId="0" applyFont="1" applyAlignment="1">
      <alignment horizontal="right" vertical="top" wrapText="1"/>
    </xf>
    <xf numFmtId="3" fontId="23" fillId="0" borderId="0" xfId="0" applyNumberFormat="1" applyFont="1" applyAlignment="1">
      <alignment horizontal="right" vertical="top" wrapText="1"/>
    </xf>
    <xf numFmtId="3" fontId="23" fillId="0" borderId="0" xfId="0" applyNumberFormat="1" applyFont="1" applyAlignment="1">
      <alignment vertical="top" wrapText="1"/>
    </xf>
    <xf numFmtId="0" fontId="19" fillId="0" borderId="0" xfId="0" applyFont="1" applyAlignment="1">
      <alignment vertical="top"/>
    </xf>
    <xf numFmtId="0" fontId="1" fillId="0" borderId="0" xfId="0" applyFont="1"/>
    <xf numFmtId="0" fontId="19" fillId="0" borderId="0" xfId="0" applyFont="1" applyBorder="1" applyAlignment="1">
      <alignment vertical="top"/>
    </xf>
    <xf numFmtId="0" fontId="19" fillId="0" borderId="0" xfId="0" applyFont="1" applyAlignment="1">
      <alignment horizontal="center" vertical="top"/>
    </xf>
    <xf numFmtId="164" fontId="2" fillId="0" borderId="3" xfId="0" applyNumberFormat="1" applyFont="1" applyBorder="1" applyAlignment="1">
      <alignment horizontal="center" vertical="top"/>
    </xf>
    <xf numFmtId="0" fontId="8" fillId="0" borderId="0" xfId="0" applyFont="1" applyAlignment="1">
      <alignment horizontal="center" vertical="top"/>
    </xf>
    <xf numFmtId="0" fontId="9" fillId="0" borderId="0" xfId="0" applyFont="1" applyAlignment="1">
      <alignment horizontal="center" vertical="top"/>
    </xf>
    <xf numFmtId="164" fontId="2" fillId="0" borderId="2" xfId="0" applyNumberFormat="1" applyFont="1" applyBorder="1" applyAlignment="1">
      <alignment horizontal="center" vertical="top"/>
    </xf>
    <xf numFmtId="164" fontId="2" fillId="0" borderId="1" xfId="0" applyNumberFormat="1" applyFont="1" applyBorder="1" applyAlignment="1">
      <alignment horizontal="center" vertical="top"/>
    </xf>
    <xf numFmtId="0" fontId="0" fillId="0" borderId="0" xfId="0" applyAlignment="1">
      <alignment horizontal="center" vertical="top"/>
    </xf>
    <xf numFmtId="0" fontId="2" fillId="0" borderId="0" xfId="0" applyFont="1" applyAlignment="1">
      <alignment horizontal="center" vertical="top"/>
    </xf>
    <xf numFmtId="0" fontId="2" fillId="0" borderId="0" xfId="0" applyFont="1" applyAlignment="1">
      <alignment vertical="top"/>
    </xf>
    <xf numFmtId="0" fontId="0" fillId="0" borderId="0" xfId="0" applyAlignment="1">
      <alignment vertical="top"/>
    </xf>
    <xf numFmtId="0" fontId="19" fillId="0" borderId="0" xfId="0" applyFont="1" applyBorder="1" applyAlignment="1">
      <alignment horizontal="center" vertical="top"/>
    </xf>
    <xf numFmtId="0" fontId="8" fillId="0" borderId="0" xfId="0" applyFont="1" applyAlignment="1">
      <alignment vertical="top"/>
    </xf>
    <xf numFmtId="0" fontId="2" fillId="0" borderId="2" xfId="0" applyFont="1" applyBorder="1" applyAlignment="1">
      <alignment horizontal="center" vertical="top"/>
    </xf>
    <xf numFmtId="0" fontId="2" fillId="0" borderId="1" xfId="0" applyFont="1" applyBorder="1" applyAlignment="1">
      <alignment horizontal="center" vertical="top"/>
    </xf>
    <xf numFmtId="0" fontId="2" fillId="0" borderId="3" xfId="0" applyFont="1" applyBorder="1" applyAlignment="1">
      <alignment horizontal="center" vertical="top"/>
    </xf>
    <xf numFmtId="0" fontId="2" fillId="0" borderId="0" xfId="0" applyFont="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vertical="center"/>
    </xf>
    <xf numFmtId="0" fontId="0" fillId="0" borderId="0" xfId="0" applyAlignment="1">
      <alignment horizontal="center" vertical="center"/>
    </xf>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3" xfId="0" applyNumberFormat="1" applyFont="1" applyBorder="1" applyAlignment="1">
      <alignment horizontal="center" vertical="center"/>
    </xf>
    <xf numFmtId="0" fontId="4" fillId="0" borderId="0" xfId="0" applyFont="1" applyAlignment="1">
      <alignment wrapText="1"/>
    </xf>
    <xf numFmtId="0" fontId="18" fillId="0" borderId="0" xfId="0" applyFont="1" applyAlignment="1">
      <alignment wrapText="1"/>
    </xf>
  </cellXfs>
  <cellStyles count="2">
    <cellStyle name="Ezres" xfId="1" builtinId="3"/>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zoomScale="85" zoomScaleNormal="85" workbookViewId="0">
      <selection activeCell="C26" sqref="C26"/>
    </sheetView>
  </sheetViews>
  <sheetFormatPr defaultRowHeight="14.4" x14ac:dyDescent="0.3"/>
  <cols>
    <col min="1" max="1" width="38.44140625" customWidth="1"/>
    <col min="2" max="2" width="10" customWidth="1"/>
    <col min="3" max="3" width="23" bestFit="1" customWidth="1"/>
    <col min="4" max="4" width="13.109375" customWidth="1"/>
    <col min="5" max="5" width="16.77734375" customWidth="1"/>
  </cols>
  <sheetData>
    <row r="1" spans="1:4" ht="15.6" x14ac:dyDescent="0.3">
      <c r="A1" s="88"/>
      <c r="B1" s="92"/>
      <c r="C1" s="92"/>
      <c r="D1" s="92"/>
    </row>
    <row r="2" spans="1:4" ht="15.6" x14ac:dyDescent="0.3">
      <c r="A2" s="88"/>
      <c r="B2" s="92"/>
      <c r="C2" s="92"/>
      <c r="D2" s="92"/>
    </row>
    <row r="3" spans="1:4" ht="15.6" x14ac:dyDescent="0.3">
      <c r="A3" s="88"/>
      <c r="B3" s="92"/>
      <c r="C3" s="92"/>
      <c r="D3" s="92"/>
    </row>
    <row r="4" spans="1:4" ht="15.6" x14ac:dyDescent="0.3">
      <c r="A4" s="93"/>
      <c r="B4" s="92"/>
      <c r="C4" s="92"/>
      <c r="D4" s="92"/>
    </row>
    <row r="5" spans="1:4" ht="15.6" x14ac:dyDescent="0.3">
      <c r="A5" s="94"/>
      <c r="B5" s="95"/>
      <c r="C5" s="95"/>
      <c r="D5" s="95"/>
    </row>
    <row r="6" spans="1:4" ht="15.6" x14ac:dyDescent="0.3">
      <c r="A6" s="88" t="s">
        <v>10</v>
      </c>
      <c r="B6" s="89"/>
      <c r="C6" s="89"/>
      <c r="D6" s="89"/>
    </row>
    <row r="7" spans="1:4" ht="15.6" x14ac:dyDescent="0.3">
      <c r="A7" s="88"/>
      <c r="B7" s="89"/>
      <c r="C7" s="89"/>
      <c r="D7" s="89"/>
    </row>
    <row r="8" spans="1:4" ht="15.6" x14ac:dyDescent="0.3">
      <c r="A8" s="1"/>
      <c r="B8" s="1"/>
      <c r="C8" s="1"/>
      <c r="D8" s="1"/>
    </row>
    <row r="9" spans="1:4" ht="15.6" x14ac:dyDescent="0.3">
      <c r="A9" s="1" t="s">
        <v>23</v>
      </c>
      <c r="B9" s="1"/>
      <c r="C9" s="1" t="s">
        <v>6</v>
      </c>
      <c r="D9" s="1"/>
    </row>
    <row r="10" spans="1:4" ht="15.6" x14ac:dyDescent="0.3">
      <c r="A10" s="1" t="s">
        <v>6</v>
      </c>
      <c r="B10" s="1"/>
      <c r="C10" s="1" t="s">
        <v>6</v>
      </c>
      <c r="D10" s="1"/>
    </row>
    <row r="11" spans="1:4" ht="15.6" x14ac:dyDescent="0.3">
      <c r="A11" s="7" t="s">
        <v>11</v>
      </c>
      <c r="B11" s="7" t="s">
        <v>12</v>
      </c>
      <c r="C11" s="7"/>
      <c r="D11" s="3"/>
    </row>
    <row r="12" spans="1:4" ht="15.6" x14ac:dyDescent="0.3">
      <c r="A12" s="1" t="s">
        <v>6</v>
      </c>
      <c r="C12" s="7"/>
      <c r="D12" s="3"/>
    </row>
    <row r="13" spans="1:4" ht="15.6" x14ac:dyDescent="0.3">
      <c r="A13" s="1" t="s">
        <v>6</v>
      </c>
      <c r="B13" s="7" t="s">
        <v>13</v>
      </c>
      <c r="C13" s="7"/>
      <c r="D13" s="3"/>
    </row>
    <row r="14" spans="1:4" ht="15.6" x14ac:dyDescent="0.3">
      <c r="A14" s="1" t="s">
        <v>6</v>
      </c>
      <c r="B14" s="7"/>
      <c r="C14" s="7"/>
      <c r="D14" s="3"/>
    </row>
    <row r="15" spans="1:4" ht="15.6" x14ac:dyDescent="0.3">
      <c r="A15" s="1" t="s">
        <v>7</v>
      </c>
      <c r="C15" s="7"/>
      <c r="D15" s="3"/>
    </row>
    <row r="16" spans="1:4" ht="15.6" x14ac:dyDescent="0.3">
      <c r="A16" s="1"/>
      <c r="B16" s="1"/>
      <c r="C16" s="1"/>
      <c r="D16" s="1"/>
    </row>
    <row r="17" spans="1:5" ht="15.6" x14ac:dyDescent="0.3">
      <c r="A17" s="1"/>
      <c r="B17" s="1"/>
      <c r="C17" s="1"/>
      <c r="D17" s="1"/>
    </row>
    <row r="18" spans="1:5" ht="15.6" x14ac:dyDescent="0.3">
      <c r="A18" s="1" t="s">
        <v>8</v>
      </c>
      <c r="B18" s="1"/>
      <c r="C18" s="1"/>
      <c r="D18" s="1"/>
    </row>
    <row r="19" spans="1:5" ht="15.6" x14ac:dyDescent="0.3">
      <c r="A19" s="1" t="s">
        <v>14</v>
      </c>
      <c r="B19" s="1"/>
      <c r="C19" s="1"/>
      <c r="D19" s="1"/>
    </row>
    <row r="20" spans="1:5" x14ac:dyDescent="0.3">
      <c r="A20" s="2"/>
      <c r="B20" s="2"/>
      <c r="C20" s="2"/>
      <c r="D20" s="2"/>
    </row>
    <row r="21" spans="1:5" ht="15.6" x14ac:dyDescent="0.3">
      <c r="A21" s="11" t="s">
        <v>0</v>
      </c>
      <c r="B21" s="11"/>
      <c r="C21" s="12" t="s">
        <v>18</v>
      </c>
      <c r="D21" s="12" t="s">
        <v>19</v>
      </c>
    </row>
    <row r="22" spans="1:5" ht="15.6" x14ac:dyDescent="0.3">
      <c r="A22" s="11" t="s">
        <v>20</v>
      </c>
      <c r="B22" s="11"/>
      <c r="C22" s="21">
        <v>0</v>
      </c>
      <c r="D22" s="21">
        <v>0</v>
      </c>
    </row>
    <row r="23" spans="1:5" ht="15.6" x14ac:dyDescent="0.3">
      <c r="A23" s="10" t="s">
        <v>1</v>
      </c>
      <c r="B23" s="10"/>
      <c r="C23" s="90">
        <f>C22+D22</f>
        <v>0</v>
      </c>
      <c r="D23" s="90"/>
      <c r="E23" s="23"/>
    </row>
    <row r="24" spans="1:5" ht="15.6" x14ac:dyDescent="0.3">
      <c r="A24" s="11" t="s">
        <v>2</v>
      </c>
      <c r="B24" s="13">
        <v>0.27</v>
      </c>
      <c r="C24" s="91">
        <f>ROUND(C23*B24,0)</f>
        <v>0</v>
      </c>
      <c r="D24" s="91"/>
      <c r="E24" s="25"/>
    </row>
    <row r="25" spans="1:5" ht="15.6" x14ac:dyDescent="0.3">
      <c r="A25" s="11" t="s">
        <v>3</v>
      </c>
      <c r="B25" s="11"/>
      <c r="C25" s="87">
        <f>ROUND(C23+C24,0)</f>
        <v>0</v>
      </c>
      <c r="D25" s="87"/>
      <c r="E25" s="24"/>
    </row>
    <row r="26" spans="1:5" x14ac:dyDescent="0.3">
      <c r="A26" s="8"/>
      <c r="B26" s="2"/>
      <c r="C26" s="2"/>
      <c r="D26" s="2"/>
    </row>
    <row r="27" spans="1:5" x14ac:dyDescent="0.3">
      <c r="A27" s="9" t="s">
        <v>9</v>
      </c>
      <c r="B27" s="2"/>
      <c r="C27" s="2"/>
      <c r="D27" s="2"/>
    </row>
    <row r="28" spans="1:5" x14ac:dyDescent="0.3">
      <c r="A28" s="9"/>
      <c r="B28" s="2"/>
      <c r="C28" s="2"/>
      <c r="D28" s="2"/>
    </row>
    <row r="29" spans="1:5" x14ac:dyDescent="0.3">
      <c r="A29" s="8"/>
      <c r="B29" s="2"/>
      <c r="C29" s="2"/>
      <c r="D29" s="2"/>
    </row>
    <row r="30" spans="1:5" x14ac:dyDescent="0.3">
      <c r="A30" s="8"/>
      <c r="B30" s="2"/>
      <c r="C30" s="2"/>
      <c r="D30" s="2"/>
    </row>
    <row r="31" spans="1:5" ht="15.6" x14ac:dyDescent="0.3">
      <c r="A31" s="1"/>
      <c r="B31" s="1"/>
      <c r="C31" s="86" t="s">
        <v>264</v>
      </c>
      <c r="D31" s="86"/>
    </row>
    <row r="32" spans="1:5" ht="15.6" x14ac:dyDescent="0.3">
      <c r="A32" s="1"/>
      <c r="B32" s="1"/>
      <c r="C32" s="83" t="s">
        <v>266</v>
      </c>
      <c r="D32" s="83"/>
    </row>
    <row r="33" spans="1:4" ht="15.6" x14ac:dyDescent="0.3">
      <c r="A33" s="1"/>
      <c r="B33" s="1"/>
      <c r="C33" s="83" t="s">
        <v>267</v>
      </c>
      <c r="D33" s="83"/>
    </row>
    <row r="34" spans="1:4" ht="15.6" x14ac:dyDescent="0.3">
      <c r="A34" s="1"/>
      <c r="B34" s="1"/>
      <c r="C34" s="1"/>
      <c r="D34" s="1"/>
    </row>
    <row r="35" spans="1:4" ht="15.6" x14ac:dyDescent="0.3">
      <c r="A35" s="1"/>
      <c r="B35" s="1"/>
      <c r="C35" s="1"/>
      <c r="D35" s="1"/>
    </row>
    <row r="36" spans="1:4" ht="15.6" x14ac:dyDescent="0.3">
      <c r="A36" s="1"/>
      <c r="B36" s="1"/>
    </row>
  </sheetData>
  <mergeCells count="11">
    <mergeCell ref="A6:D6"/>
    <mergeCell ref="A1:D1"/>
    <mergeCell ref="A2:D2"/>
    <mergeCell ref="A3:D3"/>
    <mergeCell ref="A4:D4"/>
    <mergeCell ref="A5:D5"/>
    <mergeCell ref="C31:D31"/>
    <mergeCell ref="C25:D25"/>
    <mergeCell ref="A7:D7"/>
    <mergeCell ref="C23:D23"/>
    <mergeCell ref="C24:D2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workbookViewId="0">
      <selection activeCell="H10" sqref="H10"/>
    </sheetView>
  </sheetViews>
  <sheetFormatPr defaultRowHeight="14.4" x14ac:dyDescent="0.3"/>
  <cols>
    <col min="1" max="1" width="4.33203125" customWidth="1"/>
    <col min="2" max="2" width="9.33203125" customWidth="1"/>
    <col min="3" max="3" width="32.6640625" customWidth="1"/>
    <col min="4" max="4" width="6.77734375" customWidth="1"/>
    <col min="5" max="5" width="6.6640625" customWidth="1"/>
    <col min="6" max="7" width="8.33203125" customWidth="1"/>
    <col min="8" max="9" width="9.6640625" customWidth="1"/>
  </cols>
  <sheetData>
    <row r="1" spans="1:9" ht="26.4" x14ac:dyDescent="0.3">
      <c r="A1" s="31" t="s">
        <v>41</v>
      </c>
      <c r="B1" s="32" t="s">
        <v>42</v>
      </c>
      <c r="C1" s="32" t="s">
        <v>43</v>
      </c>
      <c r="D1" s="33" t="s">
        <v>44</v>
      </c>
      <c r="E1" s="32" t="s">
        <v>45</v>
      </c>
      <c r="F1" s="33" t="s">
        <v>46</v>
      </c>
      <c r="G1" s="33" t="s">
        <v>47</v>
      </c>
      <c r="H1" s="33" t="s">
        <v>48</v>
      </c>
      <c r="I1" s="33" t="s">
        <v>49</v>
      </c>
    </row>
    <row r="2" spans="1:9" ht="105.6" x14ac:dyDescent="0.3">
      <c r="A2" s="34">
        <v>1</v>
      </c>
      <c r="B2" s="35" t="s">
        <v>88</v>
      </c>
      <c r="C2" s="37" t="s">
        <v>89</v>
      </c>
      <c r="D2" s="36">
        <v>1</v>
      </c>
      <c r="E2" s="35" t="s">
        <v>55</v>
      </c>
      <c r="F2" s="36">
        <v>0</v>
      </c>
      <c r="G2" s="36">
        <v>0</v>
      </c>
      <c r="H2" s="36">
        <f>ROUND(D2*F2, 0)</f>
        <v>0</v>
      </c>
      <c r="I2" s="36">
        <f>ROUND(D2*G2, 0)</f>
        <v>0</v>
      </c>
    </row>
    <row r="3" spans="1:9" ht="39.6" x14ac:dyDescent="0.3">
      <c r="A3" s="34"/>
      <c r="B3" s="35"/>
      <c r="C3" s="37" t="s">
        <v>90</v>
      </c>
      <c r="D3" s="36"/>
      <c r="E3" s="35"/>
      <c r="F3" s="36"/>
      <c r="G3" s="36"/>
      <c r="H3" s="36"/>
      <c r="I3" s="36"/>
    </row>
    <row r="4" spans="1:9" x14ac:dyDescent="0.3">
      <c r="A4" s="34"/>
      <c r="B4" s="35"/>
      <c r="C4" s="35"/>
      <c r="D4" s="36"/>
      <c r="E4" s="35"/>
      <c r="F4" s="36"/>
      <c r="G4" s="36"/>
      <c r="H4" s="36"/>
      <c r="I4" s="36"/>
    </row>
    <row r="5" spans="1:9" x14ac:dyDescent="0.3">
      <c r="A5" s="31"/>
      <c r="B5" s="32"/>
      <c r="C5" s="32" t="s">
        <v>64</v>
      </c>
      <c r="D5" s="33"/>
      <c r="E5" s="32"/>
      <c r="F5" s="33"/>
      <c r="G5" s="33"/>
      <c r="H5" s="33">
        <f>ROUND(SUM(H2:H4),0)</f>
        <v>0</v>
      </c>
      <c r="I5" s="33">
        <f>ROUND(SUM(I2:I4),0)</f>
        <v>0</v>
      </c>
    </row>
  </sheetData>
  <pageMargins left="0.7" right="0.7" top="0.75" bottom="0.75" header="0.3" footer="0.3"/>
  <pageSetup paperSize="9" scale="9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12" workbookViewId="0">
      <selection activeCell="C26" sqref="C26:D26"/>
    </sheetView>
  </sheetViews>
  <sheetFormatPr defaultRowHeight="14.4" x14ac:dyDescent="0.3"/>
  <cols>
    <col min="1" max="1" width="36.44140625" customWidth="1"/>
    <col min="2" max="2" width="10.6640625" customWidth="1"/>
    <col min="3" max="4" width="15.6640625" customWidth="1"/>
  </cols>
  <sheetData>
    <row r="1" spans="1:4" ht="15.6" x14ac:dyDescent="0.3">
      <c r="A1" s="97"/>
      <c r="B1" s="97"/>
      <c r="C1" s="97"/>
      <c r="D1" s="97"/>
    </row>
    <row r="2" spans="1:4" ht="15.6" x14ac:dyDescent="0.3">
      <c r="A2" s="97"/>
      <c r="B2" s="97"/>
      <c r="C2" s="97"/>
      <c r="D2" s="97"/>
    </row>
    <row r="3" spans="1:4" ht="15.6" x14ac:dyDescent="0.3">
      <c r="A3" s="97"/>
      <c r="B3" s="97"/>
      <c r="C3" s="97"/>
      <c r="D3" s="97"/>
    </row>
    <row r="4" spans="1:4" ht="15.6" x14ac:dyDescent="0.3">
      <c r="A4" s="94"/>
      <c r="B4" s="94"/>
      <c r="C4" s="94"/>
      <c r="D4" s="94"/>
    </row>
    <row r="5" spans="1:4" ht="15.6" x14ac:dyDescent="0.3">
      <c r="A5" s="94"/>
      <c r="B5" s="94"/>
      <c r="C5" s="94"/>
      <c r="D5" s="94"/>
    </row>
    <row r="6" spans="1:4" ht="15.6" x14ac:dyDescent="0.3">
      <c r="A6" s="94"/>
      <c r="B6" s="94"/>
      <c r="C6" s="94"/>
      <c r="D6" s="94"/>
    </row>
    <row r="7" spans="1:4" ht="15.6" x14ac:dyDescent="0.3">
      <c r="A7" s="94"/>
      <c r="B7" s="94"/>
      <c r="C7" s="94"/>
      <c r="D7" s="94"/>
    </row>
    <row r="8" spans="1:4" ht="15.6" x14ac:dyDescent="0.3">
      <c r="A8" s="27"/>
      <c r="B8" s="27"/>
      <c r="C8" s="27"/>
      <c r="D8" s="27"/>
    </row>
    <row r="9" spans="1:4" ht="15.6" x14ac:dyDescent="0.3">
      <c r="A9" s="27" t="s">
        <v>91</v>
      </c>
      <c r="B9" s="27"/>
      <c r="C9" s="27" t="s">
        <v>6</v>
      </c>
      <c r="D9" s="27"/>
    </row>
    <row r="10" spans="1:4" ht="15.6" x14ac:dyDescent="0.3">
      <c r="A10" s="27" t="s">
        <v>6</v>
      </c>
      <c r="B10" s="27"/>
      <c r="C10" s="27" t="s">
        <v>6</v>
      </c>
      <c r="D10" s="27"/>
    </row>
    <row r="11" spans="1:4" ht="15.6" x14ac:dyDescent="0.3">
      <c r="A11" s="27" t="s">
        <v>92</v>
      </c>
      <c r="B11" s="27"/>
      <c r="C11" s="27" t="s">
        <v>93</v>
      </c>
      <c r="D11" s="27"/>
    </row>
    <row r="12" spans="1:4" ht="15.6" x14ac:dyDescent="0.3">
      <c r="A12" s="27" t="s">
        <v>6</v>
      </c>
      <c r="B12" s="27"/>
      <c r="C12" s="27" t="s">
        <v>94</v>
      </c>
      <c r="D12" s="27"/>
    </row>
    <row r="13" spans="1:4" ht="15.6" x14ac:dyDescent="0.3">
      <c r="A13" s="27" t="s">
        <v>6</v>
      </c>
      <c r="B13" s="27"/>
      <c r="C13" s="27" t="s">
        <v>95</v>
      </c>
      <c r="D13" s="27"/>
    </row>
    <row r="14" spans="1:4" ht="15.6" x14ac:dyDescent="0.3">
      <c r="A14" s="27" t="s">
        <v>6</v>
      </c>
      <c r="B14" s="27"/>
      <c r="C14" s="27" t="s">
        <v>96</v>
      </c>
      <c r="D14" s="27"/>
    </row>
    <row r="15" spans="1:4" ht="15.6" x14ac:dyDescent="0.3">
      <c r="A15" s="27" t="s">
        <v>7</v>
      </c>
      <c r="B15" s="27"/>
      <c r="C15" s="27" t="s">
        <v>29</v>
      </c>
      <c r="D15" s="27"/>
    </row>
    <row r="16" spans="1:4" ht="15.6" x14ac:dyDescent="0.3">
      <c r="A16" s="27" t="s">
        <v>97</v>
      </c>
      <c r="B16" s="27"/>
      <c r="C16" s="27"/>
      <c r="D16" s="27"/>
    </row>
    <row r="17" spans="1:4" ht="15.6" x14ac:dyDescent="0.3">
      <c r="A17" s="27" t="s">
        <v>8</v>
      </c>
      <c r="B17" s="27"/>
      <c r="C17" s="27"/>
      <c r="D17" s="27"/>
    </row>
    <row r="18" spans="1:4" ht="15.6" x14ac:dyDescent="0.3">
      <c r="A18" s="27" t="s">
        <v>8</v>
      </c>
      <c r="B18" s="27"/>
      <c r="C18" s="27"/>
      <c r="D18" s="27"/>
    </row>
    <row r="19" spans="1:4" ht="15.6" x14ac:dyDescent="0.3">
      <c r="A19" s="27" t="s">
        <v>98</v>
      </c>
      <c r="B19" s="27"/>
      <c r="C19" s="27"/>
      <c r="D19" s="27"/>
    </row>
    <row r="20" spans="1:4" ht="15.6" x14ac:dyDescent="0.3">
      <c r="A20" s="27" t="s">
        <v>8</v>
      </c>
      <c r="B20" s="27"/>
      <c r="C20" s="27"/>
      <c r="D20" s="27"/>
    </row>
    <row r="21" spans="1:4" ht="15.6" x14ac:dyDescent="0.3">
      <c r="A21" s="27"/>
      <c r="B21" s="27"/>
      <c r="C21" s="27"/>
      <c r="D21" s="27"/>
    </row>
    <row r="22" spans="1:4" ht="15.6" x14ac:dyDescent="0.3">
      <c r="A22" s="93" t="s">
        <v>32</v>
      </c>
      <c r="B22" s="93"/>
      <c r="C22" s="93"/>
      <c r="D22" s="93"/>
    </row>
    <row r="23" spans="1:4" ht="15.6" x14ac:dyDescent="0.3">
      <c r="A23" s="11" t="s">
        <v>0</v>
      </c>
      <c r="B23" s="11"/>
      <c r="C23" s="12" t="s">
        <v>18</v>
      </c>
      <c r="D23" s="12" t="s">
        <v>19</v>
      </c>
    </row>
    <row r="24" spans="1:4" ht="15.6" x14ac:dyDescent="0.3">
      <c r="A24" s="11" t="s">
        <v>20</v>
      </c>
      <c r="B24" s="11"/>
      <c r="C24" s="21">
        <v>0</v>
      </c>
      <c r="D24" s="21">
        <v>0</v>
      </c>
    </row>
    <row r="25" spans="1:4" ht="15.6" x14ac:dyDescent="0.3">
      <c r="A25" s="11" t="s">
        <v>99</v>
      </c>
      <c r="B25" s="11"/>
      <c r="C25" s="21">
        <f>ROUND(C24,0)</f>
        <v>0</v>
      </c>
      <c r="D25" s="21">
        <f>ROUND(D24,0)</f>
        <v>0</v>
      </c>
    </row>
    <row r="26" spans="1:4" ht="15.6" x14ac:dyDescent="0.3">
      <c r="A26" s="27" t="s">
        <v>1</v>
      </c>
      <c r="B26" s="27"/>
      <c r="C26" s="90">
        <f>ROUND(C25+D25,0)</f>
        <v>0</v>
      </c>
      <c r="D26" s="90"/>
    </row>
    <row r="27" spans="1:4" ht="15.6" x14ac:dyDescent="0.3">
      <c r="A27" s="11" t="s">
        <v>2</v>
      </c>
      <c r="B27" s="13">
        <v>0.27</v>
      </c>
      <c r="C27" s="91">
        <f>ROUND(C26*B27,0)</f>
        <v>0</v>
      </c>
      <c r="D27" s="91"/>
    </row>
    <row r="28" spans="1:4" ht="15.6" x14ac:dyDescent="0.3">
      <c r="A28" s="11" t="s">
        <v>3</v>
      </c>
      <c r="B28" s="11"/>
      <c r="C28" s="87">
        <f>ROUND(C26+C27,0)</f>
        <v>0</v>
      </c>
      <c r="D28" s="87"/>
    </row>
    <row r="29" spans="1:4" ht="15.6" x14ac:dyDescent="0.3">
      <c r="A29" s="27"/>
      <c r="B29" s="27"/>
      <c r="C29" s="27"/>
      <c r="D29" s="27"/>
    </row>
    <row r="30" spans="1:4" ht="15.6" x14ac:dyDescent="0.3">
      <c r="A30" s="27"/>
      <c r="B30" s="27"/>
      <c r="C30" s="27"/>
      <c r="D30" s="27"/>
    </row>
    <row r="31" spans="1:4" ht="15.6" x14ac:dyDescent="0.3">
      <c r="A31" s="27"/>
      <c r="B31" s="27"/>
      <c r="C31" s="27"/>
      <c r="D31" s="27"/>
    </row>
    <row r="32" spans="1:4" ht="15.6" x14ac:dyDescent="0.3">
      <c r="A32" s="27"/>
      <c r="B32" s="98" t="s">
        <v>34</v>
      </c>
      <c r="C32" s="9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11" sqref="C11"/>
    </sheetView>
  </sheetViews>
  <sheetFormatPr defaultRowHeight="14.4" x14ac:dyDescent="0.3"/>
  <cols>
    <col min="1" max="1" width="36.44140625" customWidth="1"/>
    <col min="2" max="3" width="20.6640625" customWidth="1"/>
  </cols>
  <sheetData>
    <row r="1" spans="1:3" ht="15.6" x14ac:dyDescent="0.3">
      <c r="A1" s="14" t="s">
        <v>4</v>
      </c>
      <c r="B1" s="15" t="s">
        <v>21</v>
      </c>
      <c r="C1" s="15" t="s">
        <v>22</v>
      </c>
    </row>
    <row r="2" spans="1:3" ht="31.2" x14ac:dyDescent="0.3">
      <c r="A2" s="28" t="s">
        <v>100</v>
      </c>
      <c r="B2" s="28">
        <v>0</v>
      </c>
      <c r="C2" s="28">
        <v>0</v>
      </c>
    </row>
    <row r="3" spans="1:3" ht="15.6" x14ac:dyDescent="0.3">
      <c r="A3" s="28" t="s">
        <v>101</v>
      </c>
      <c r="B3" s="28">
        <v>0</v>
      </c>
      <c r="C3" s="28">
        <v>0</v>
      </c>
    </row>
    <row r="4" spans="1:3" ht="15.6" x14ac:dyDescent="0.3">
      <c r="A4" s="14" t="s">
        <v>5</v>
      </c>
      <c r="B4" s="14">
        <f>ROUND(SUM(B2:B3),0)</f>
        <v>0</v>
      </c>
      <c r="C4" s="14">
        <f>ROUND(SUM(C2:C3), 0)</f>
        <v>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activeCell="G50" sqref="G50"/>
    </sheetView>
  </sheetViews>
  <sheetFormatPr defaultRowHeight="14.4" x14ac:dyDescent="0.3"/>
  <cols>
    <col min="1" max="1" width="4.33203125" customWidth="1"/>
    <col min="2" max="2" width="9.33203125" customWidth="1"/>
    <col min="3" max="3" width="36.6640625" customWidth="1"/>
    <col min="4" max="4" width="6.88671875" customWidth="1"/>
    <col min="5" max="5" width="6.6640625" customWidth="1"/>
    <col min="6" max="7" width="8.33203125" customWidth="1"/>
    <col min="8" max="9" width="10.33203125" customWidth="1"/>
  </cols>
  <sheetData>
    <row r="1" spans="1:9" ht="26.4" x14ac:dyDescent="0.3">
      <c r="A1" s="31" t="s">
        <v>41</v>
      </c>
      <c r="B1" s="32" t="s">
        <v>42</v>
      </c>
      <c r="C1" s="32" t="s">
        <v>43</v>
      </c>
      <c r="D1" s="33" t="s">
        <v>44</v>
      </c>
      <c r="E1" s="32" t="s">
        <v>45</v>
      </c>
      <c r="F1" s="33" t="s">
        <v>46</v>
      </c>
      <c r="G1" s="33" t="s">
        <v>47</v>
      </c>
      <c r="H1" s="33" t="s">
        <v>48</v>
      </c>
      <c r="I1" s="33" t="s">
        <v>49</v>
      </c>
    </row>
    <row r="2" spans="1:9" ht="79.2" x14ac:dyDescent="0.3">
      <c r="A2" s="34">
        <v>1</v>
      </c>
      <c r="B2" s="35" t="s">
        <v>102</v>
      </c>
      <c r="C2" s="37" t="s">
        <v>103</v>
      </c>
      <c r="D2" s="36">
        <v>8</v>
      </c>
      <c r="E2" s="35" t="s">
        <v>104</v>
      </c>
      <c r="F2" s="36">
        <v>0</v>
      </c>
      <c r="G2" s="36">
        <v>0</v>
      </c>
      <c r="H2" s="36">
        <f>ROUND(D2*F2, 0)</f>
        <v>0</v>
      </c>
      <c r="I2" s="36">
        <f>ROUND(D2*G2, 0)</f>
        <v>0</v>
      </c>
    </row>
    <row r="3" spans="1:9" x14ac:dyDescent="0.3">
      <c r="A3" s="34"/>
      <c r="B3" s="35"/>
      <c r="C3" s="35"/>
      <c r="D3" s="36"/>
      <c r="E3" s="35"/>
      <c r="F3" s="36"/>
      <c r="G3" s="36"/>
      <c r="H3" s="36"/>
      <c r="I3" s="36"/>
    </row>
    <row r="4" spans="1:9" ht="66" x14ac:dyDescent="0.3">
      <c r="A4" s="34">
        <v>2</v>
      </c>
      <c r="B4" s="35" t="s">
        <v>105</v>
      </c>
      <c r="C4" s="37" t="s">
        <v>106</v>
      </c>
      <c r="D4" s="36">
        <v>1</v>
      </c>
      <c r="E4" s="35" t="s">
        <v>55</v>
      </c>
      <c r="F4" s="36">
        <v>0</v>
      </c>
      <c r="G4" s="36">
        <v>0</v>
      </c>
      <c r="H4" s="36">
        <v>0</v>
      </c>
      <c r="I4" s="36">
        <f>ROUND(D4*G4, 0)</f>
        <v>0</v>
      </c>
    </row>
    <row r="5" spans="1:9" x14ac:dyDescent="0.3">
      <c r="A5" s="34"/>
      <c r="B5" s="35"/>
      <c r="C5" s="35"/>
      <c r="D5" s="36"/>
      <c r="E5" s="35"/>
      <c r="F5" s="36"/>
      <c r="G5" s="36"/>
      <c r="H5" s="36"/>
      <c r="I5" s="36"/>
    </row>
    <row r="6" spans="1:9" ht="79.2" x14ac:dyDescent="0.3">
      <c r="A6" s="34">
        <v>3</v>
      </c>
      <c r="B6" s="35" t="s">
        <v>107</v>
      </c>
      <c r="C6" s="37" t="s">
        <v>108</v>
      </c>
      <c r="D6" s="36">
        <v>1</v>
      </c>
      <c r="E6" s="35" t="s">
        <v>55</v>
      </c>
      <c r="F6" s="36">
        <v>0</v>
      </c>
      <c r="G6" s="36">
        <v>0</v>
      </c>
      <c r="H6" s="36">
        <f>ROUND(D6*F6, 0)</f>
        <v>0</v>
      </c>
      <c r="I6" s="36">
        <f>ROUND(D6*G6, 0)</f>
        <v>0</v>
      </c>
    </row>
    <row r="7" spans="1:9" x14ac:dyDescent="0.3">
      <c r="A7" s="34"/>
      <c r="B7" s="35"/>
      <c r="C7" s="35"/>
      <c r="D7" s="36"/>
      <c r="E7" s="35"/>
      <c r="F7" s="36"/>
      <c r="G7" s="36"/>
      <c r="H7" s="36"/>
      <c r="I7" s="36"/>
    </row>
    <row r="8" spans="1:9" ht="66" x14ac:dyDescent="0.3">
      <c r="A8" s="34">
        <v>4</v>
      </c>
      <c r="B8" s="35" t="s">
        <v>109</v>
      </c>
      <c r="C8" s="37" t="s">
        <v>110</v>
      </c>
      <c r="D8" s="36">
        <v>8</v>
      </c>
      <c r="E8" s="35" t="s">
        <v>55</v>
      </c>
      <c r="F8" s="36">
        <v>0</v>
      </c>
      <c r="G8" s="36">
        <v>0</v>
      </c>
      <c r="H8" s="36">
        <v>0</v>
      </c>
      <c r="I8" s="36">
        <f>ROUND(D8*G8, 0)</f>
        <v>0</v>
      </c>
    </row>
    <row r="9" spans="1:9" x14ac:dyDescent="0.3">
      <c r="A9" s="34"/>
      <c r="B9" s="35"/>
      <c r="C9" s="35"/>
      <c r="D9" s="36"/>
      <c r="E9" s="35"/>
      <c r="F9" s="36"/>
      <c r="G9" s="36"/>
      <c r="H9" s="36"/>
      <c r="I9" s="36"/>
    </row>
    <row r="10" spans="1:9" ht="81.599999999999994" x14ac:dyDescent="0.3">
      <c r="A10" s="34">
        <v>5</v>
      </c>
      <c r="B10" s="35" t="s">
        <v>111</v>
      </c>
      <c r="C10" s="37" t="s">
        <v>112</v>
      </c>
      <c r="D10" s="36">
        <v>210</v>
      </c>
      <c r="E10" s="35" t="s">
        <v>104</v>
      </c>
      <c r="F10" s="36">
        <v>0</v>
      </c>
      <c r="G10" s="36">
        <v>0</v>
      </c>
      <c r="H10" s="36">
        <f>ROUND(D10*F10, 0)</f>
        <v>0</v>
      </c>
      <c r="I10" s="36">
        <f>ROUND(D10*G10, 0)</f>
        <v>0</v>
      </c>
    </row>
    <row r="11" spans="1:9" ht="42" x14ac:dyDescent="0.3">
      <c r="A11" s="34"/>
      <c r="B11" s="35"/>
      <c r="C11" s="37" t="s">
        <v>113</v>
      </c>
      <c r="D11" s="36"/>
      <c r="E11" s="35"/>
      <c r="F11" s="36"/>
      <c r="G11" s="36"/>
      <c r="H11" s="36"/>
      <c r="I11" s="36"/>
    </row>
    <row r="12" spans="1:9" x14ac:dyDescent="0.3">
      <c r="A12" s="34"/>
      <c r="B12" s="35"/>
      <c r="C12" s="35"/>
      <c r="D12" s="36"/>
      <c r="E12" s="35"/>
      <c r="F12" s="36"/>
      <c r="G12" s="36"/>
      <c r="H12" s="36"/>
      <c r="I12" s="36"/>
    </row>
    <row r="13" spans="1:9" ht="81.599999999999994" x14ac:dyDescent="0.3">
      <c r="A13" s="34">
        <v>6</v>
      </c>
      <c r="B13" s="35" t="s">
        <v>114</v>
      </c>
      <c r="C13" s="37" t="s">
        <v>112</v>
      </c>
      <c r="D13" s="36">
        <v>45</v>
      </c>
      <c r="E13" s="35" t="s">
        <v>104</v>
      </c>
      <c r="F13" s="36">
        <v>0</v>
      </c>
      <c r="G13" s="36">
        <v>0</v>
      </c>
      <c r="H13" s="36">
        <f>ROUND(D13*F13, 0)</f>
        <v>0</v>
      </c>
      <c r="I13" s="36">
        <f>ROUND(D13*G13, 0)</f>
        <v>0</v>
      </c>
    </row>
    <row r="14" spans="1:9" ht="28.8" x14ac:dyDescent="0.3">
      <c r="A14" s="34"/>
      <c r="B14" s="35"/>
      <c r="C14" s="37" t="s">
        <v>115</v>
      </c>
      <c r="D14" s="36"/>
      <c r="E14" s="35"/>
      <c r="F14" s="36"/>
      <c r="G14" s="36"/>
      <c r="H14" s="36"/>
      <c r="I14" s="36"/>
    </row>
    <row r="15" spans="1:9" x14ac:dyDescent="0.3">
      <c r="A15" s="34"/>
      <c r="B15" s="35"/>
      <c r="C15" s="35"/>
      <c r="D15" s="36"/>
      <c r="E15" s="35"/>
      <c r="F15" s="36"/>
      <c r="G15" s="36"/>
      <c r="H15" s="36"/>
      <c r="I15" s="36"/>
    </row>
    <row r="16" spans="1:9" ht="94.8" x14ac:dyDescent="0.3">
      <c r="A16" s="34">
        <v>7</v>
      </c>
      <c r="B16" s="35" t="s">
        <v>116</v>
      </c>
      <c r="C16" s="37" t="s">
        <v>117</v>
      </c>
      <c r="D16" s="36">
        <v>85</v>
      </c>
      <c r="E16" s="35" t="s">
        <v>104</v>
      </c>
      <c r="F16" s="36">
        <v>0</v>
      </c>
      <c r="G16" s="36">
        <v>0</v>
      </c>
      <c r="H16" s="36">
        <f>ROUND(D16*F16, 0)</f>
        <v>0</v>
      </c>
      <c r="I16" s="36">
        <f>ROUND(D16*G16, 0)</f>
        <v>0</v>
      </c>
    </row>
    <row r="17" spans="1:9" ht="28.8" x14ac:dyDescent="0.3">
      <c r="A17" s="34"/>
      <c r="B17" s="35"/>
      <c r="C17" s="37" t="s">
        <v>118</v>
      </c>
      <c r="D17" s="36"/>
      <c r="E17" s="35"/>
      <c r="F17" s="36"/>
      <c r="G17" s="36"/>
      <c r="H17" s="36"/>
      <c r="I17" s="36"/>
    </row>
    <row r="18" spans="1:9" x14ac:dyDescent="0.3">
      <c r="A18" s="34"/>
      <c r="B18" s="35"/>
      <c r="C18" s="35"/>
      <c r="D18" s="36"/>
      <c r="E18" s="35"/>
      <c r="F18" s="36"/>
      <c r="G18" s="36"/>
      <c r="H18" s="36"/>
      <c r="I18" s="36"/>
    </row>
    <row r="19" spans="1:9" ht="94.8" x14ac:dyDescent="0.3">
      <c r="A19" s="34">
        <v>8</v>
      </c>
      <c r="B19" s="35" t="s">
        <v>119</v>
      </c>
      <c r="C19" s="37" t="s">
        <v>120</v>
      </c>
      <c r="D19" s="36">
        <v>28</v>
      </c>
      <c r="E19" s="35" t="s">
        <v>104</v>
      </c>
      <c r="F19" s="36">
        <v>0</v>
      </c>
      <c r="G19" s="36">
        <v>0</v>
      </c>
      <c r="H19" s="36">
        <f>ROUND(D19*F19, 0)</f>
        <v>0</v>
      </c>
      <c r="I19" s="36">
        <f>ROUND(D19*G19, 0)</f>
        <v>0</v>
      </c>
    </row>
    <row r="20" spans="1:9" ht="28.8" x14ac:dyDescent="0.3">
      <c r="A20" s="34"/>
      <c r="B20" s="35"/>
      <c r="C20" s="37" t="s">
        <v>121</v>
      </c>
      <c r="D20" s="36"/>
      <c r="E20" s="35"/>
      <c r="F20" s="36"/>
      <c r="G20" s="36"/>
      <c r="H20" s="36"/>
      <c r="I20" s="36"/>
    </row>
    <row r="21" spans="1:9" x14ac:dyDescent="0.3">
      <c r="A21" s="34"/>
      <c r="B21" s="35"/>
      <c r="C21" s="35"/>
      <c r="D21" s="36"/>
      <c r="E21" s="35"/>
      <c r="F21" s="36"/>
      <c r="G21" s="36"/>
      <c r="H21" s="36"/>
      <c r="I21" s="36"/>
    </row>
    <row r="22" spans="1:9" ht="94.8" x14ac:dyDescent="0.3">
      <c r="A22" s="34">
        <v>9</v>
      </c>
      <c r="B22" s="35" t="s">
        <v>122</v>
      </c>
      <c r="C22" s="37" t="s">
        <v>123</v>
      </c>
      <c r="D22" s="36">
        <v>11</v>
      </c>
      <c r="E22" s="35" t="s">
        <v>104</v>
      </c>
      <c r="F22" s="36">
        <v>0</v>
      </c>
      <c r="G22" s="36">
        <v>0</v>
      </c>
      <c r="H22" s="36">
        <f>ROUND(D22*F22, 0)</f>
        <v>0</v>
      </c>
      <c r="I22" s="36">
        <f>ROUND(D22*G22, 0)</f>
        <v>0</v>
      </c>
    </row>
    <row r="23" spans="1:9" x14ac:dyDescent="0.3">
      <c r="A23" s="34"/>
      <c r="B23" s="35"/>
      <c r="C23" s="35"/>
      <c r="D23" s="36"/>
      <c r="E23" s="35"/>
      <c r="F23" s="36"/>
      <c r="G23" s="36"/>
      <c r="H23" s="36"/>
      <c r="I23" s="36"/>
    </row>
    <row r="24" spans="1:9" ht="92.4" x14ac:dyDescent="0.3">
      <c r="A24" s="34">
        <v>10</v>
      </c>
      <c r="B24" s="35" t="s">
        <v>124</v>
      </c>
      <c r="C24" s="37" t="s">
        <v>125</v>
      </c>
      <c r="D24" s="36">
        <v>13</v>
      </c>
      <c r="E24" s="35" t="s">
        <v>104</v>
      </c>
      <c r="F24" s="36">
        <v>0</v>
      </c>
      <c r="G24" s="36">
        <v>0</v>
      </c>
      <c r="H24" s="36">
        <f>ROUND(D24*F24, 0)</f>
        <v>0</v>
      </c>
      <c r="I24" s="36">
        <f>ROUND(D24*G24, 0)</f>
        <v>0</v>
      </c>
    </row>
    <row r="25" spans="1:9" ht="28.8" x14ac:dyDescent="0.3">
      <c r="A25" s="34"/>
      <c r="B25" s="35"/>
      <c r="C25" s="37" t="s">
        <v>126</v>
      </c>
      <c r="D25" s="36"/>
      <c r="E25" s="35"/>
      <c r="F25" s="36"/>
      <c r="G25" s="36"/>
      <c r="H25" s="36"/>
      <c r="I25" s="36"/>
    </row>
    <row r="26" spans="1:9" x14ac:dyDescent="0.3">
      <c r="A26" s="34"/>
      <c r="B26" s="35"/>
      <c r="C26" s="35"/>
      <c r="D26" s="36"/>
      <c r="E26" s="35"/>
      <c r="F26" s="36"/>
      <c r="G26" s="36"/>
      <c r="H26" s="36"/>
      <c r="I26" s="36"/>
    </row>
    <row r="27" spans="1:9" ht="39.6" x14ac:dyDescent="0.3">
      <c r="A27" s="34">
        <v>11</v>
      </c>
      <c r="B27" s="35" t="s">
        <v>127</v>
      </c>
      <c r="C27" s="37" t="s">
        <v>128</v>
      </c>
      <c r="D27" s="36">
        <v>1</v>
      </c>
      <c r="E27" s="35" t="s">
        <v>55</v>
      </c>
      <c r="F27" s="36">
        <v>0</v>
      </c>
      <c r="G27" s="36">
        <v>0</v>
      </c>
      <c r="H27" s="36">
        <f>ROUND(D27*F27, 0)</f>
        <v>0</v>
      </c>
      <c r="I27" s="36">
        <f>ROUND(D27*G27, 0)</f>
        <v>0</v>
      </c>
    </row>
    <row r="28" spans="1:9" x14ac:dyDescent="0.3">
      <c r="A28" s="34"/>
      <c r="B28" s="35"/>
      <c r="C28" s="35"/>
      <c r="D28" s="36"/>
      <c r="E28" s="35"/>
      <c r="F28" s="36"/>
      <c r="G28" s="36"/>
      <c r="H28" s="36"/>
      <c r="I28" s="36"/>
    </row>
    <row r="29" spans="1:9" ht="26.4" x14ac:dyDescent="0.3">
      <c r="A29" s="34">
        <v>12</v>
      </c>
      <c r="B29" s="35" t="s">
        <v>129</v>
      </c>
      <c r="C29" s="37" t="s">
        <v>130</v>
      </c>
      <c r="D29" s="36">
        <v>1</v>
      </c>
      <c r="E29" s="35" t="s">
        <v>55</v>
      </c>
      <c r="F29" s="36">
        <v>0</v>
      </c>
      <c r="G29" s="36">
        <v>0</v>
      </c>
      <c r="H29" s="36">
        <f>ROUND(D29*F29, 0)</f>
        <v>0</v>
      </c>
      <c r="I29" s="36">
        <f>ROUND(D29*G29, 0)</f>
        <v>0</v>
      </c>
    </row>
    <row r="30" spans="1:9" x14ac:dyDescent="0.3">
      <c r="A30" s="34"/>
      <c r="B30" s="35"/>
      <c r="C30" s="35"/>
      <c r="D30" s="36"/>
      <c r="E30" s="35"/>
      <c r="F30" s="36"/>
      <c r="G30" s="36"/>
      <c r="H30" s="36"/>
      <c r="I30" s="36"/>
    </row>
    <row r="31" spans="1:9" ht="79.2" x14ac:dyDescent="0.3">
      <c r="A31" s="34">
        <v>13</v>
      </c>
      <c r="B31" s="35" t="s">
        <v>131</v>
      </c>
      <c r="C31" s="37" t="s">
        <v>132</v>
      </c>
      <c r="D31" s="36">
        <v>8</v>
      </c>
      <c r="E31" s="35" t="s">
        <v>55</v>
      </c>
      <c r="F31" s="36">
        <v>0</v>
      </c>
      <c r="G31" s="36">
        <v>0</v>
      </c>
      <c r="H31" s="36">
        <f>ROUND(D31*F31, 0)</f>
        <v>0</v>
      </c>
      <c r="I31" s="36">
        <f>ROUND(D31*G31, 0)</f>
        <v>0</v>
      </c>
    </row>
    <row r="32" spans="1:9" x14ac:dyDescent="0.3">
      <c r="A32" s="34"/>
      <c r="B32" s="35"/>
      <c r="C32" s="35"/>
      <c r="D32" s="36"/>
      <c r="E32" s="35"/>
      <c r="F32" s="36"/>
      <c r="G32" s="36"/>
      <c r="H32" s="36"/>
      <c r="I32" s="36"/>
    </row>
    <row r="33" spans="1:9" ht="52.8" x14ac:dyDescent="0.3">
      <c r="A33" s="34">
        <v>14</v>
      </c>
      <c r="B33" s="35" t="s">
        <v>133</v>
      </c>
      <c r="C33" s="37" t="s">
        <v>134</v>
      </c>
      <c r="D33" s="36">
        <v>1</v>
      </c>
      <c r="E33" s="35" t="s">
        <v>55</v>
      </c>
      <c r="F33" s="36">
        <v>0</v>
      </c>
      <c r="G33" s="36">
        <v>0</v>
      </c>
      <c r="H33" s="36">
        <f>ROUND(D33*F33, 0)</f>
        <v>0</v>
      </c>
      <c r="I33" s="36">
        <f>ROUND(D33*G33, 0)</f>
        <v>0</v>
      </c>
    </row>
    <row r="34" spans="1:9" x14ac:dyDescent="0.3">
      <c r="A34" s="34"/>
      <c r="B34" s="35"/>
      <c r="C34" s="35"/>
      <c r="D34" s="36"/>
      <c r="E34" s="35"/>
      <c r="F34" s="36"/>
      <c r="G34" s="36"/>
      <c r="H34" s="36"/>
      <c r="I34" s="36"/>
    </row>
    <row r="35" spans="1:9" ht="92.4" x14ac:dyDescent="0.3">
      <c r="A35" s="34">
        <v>15</v>
      </c>
      <c r="B35" s="35" t="s">
        <v>135</v>
      </c>
      <c r="C35" s="37" t="s">
        <v>136</v>
      </c>
      <c r="D35" s="36">
        <v>1</v>
      </c>
      <c r="E35" s="35" t="s">
        <v>55</v>
      </c>
      <c r="F35" s="36">
        <v>0</v>
      </c>
      <c r="G35" s="36">
        <v>0</v>
      </c>
      <c r="H35" s="36">
        <f>ROUND(D35*F35, 0)</f>
        <v>0</v>
      </c>
      <c r="I35" s="36">
        <f>ROUND(D35*G35, 0)</f>
        <v>0</v>
      </c>
    </row>
    <row r="36" spans="1:9" x14ac:dyDescent="0.3">
      <c r="A36" s="34"/>
      <c r="B36" s="35"/>
      <c r="C36" s="35"/>
      <c r="D36" s="36"/>
      <c r="E36" s="35"/>
      <c r="F36" s="36"/>
      <c r="G36" s="36"/>
      <c r="H36" s="36"/>
      <c r="I36" s="36"/>
    </row>
    <row r="37" spans="1:9" ht="52.8" x14ac:dyDescent="0.3">
      <c r="A37" s="34">
        <v>16</v>
      </c>
      <c r="B37" s="35" t="s">
        <v>137</v>
      </c>
      <c r="C37" s="37" t="s">
        <v>138</v>
      </c>
      <c r="D37" s="36">
        <v>2</v>
      </c>
      <c r="E37" s="35" t="s">
        <v>55</v>
      </c>
      <c r="F37" s="36">
        <v>0</v>
      </c>
      <c r="G37" s="36">
        <v>0</v>
      </c>
      <c r="H37" s="36">
        <f>ROUND(D37*F37, 0)</f>
        <v>0</v>
      </c>
      <c r="I37" s="36">
        <f>ROUND(D37*G37, 0)</f>
        <v>0</v>
      </c>
    </row>
    <row r="38" spans="1:9" x14ac:dyDescent="0.3">
      <c r="A38" s="34"/>
      <c r="B38" s="35"/>
      <c r="C38" s="35"/>
      <c r="D38" s="36"/>
      <c r="E38" s="35"/>
      <c r="F38" s="36"/>
      <c r="G38" s="36"/>
      <c r="H38" s="36"/>
      <c r="I38" s="36"/>
    </row>
    <row r="39" spans="1:9" ht="79.2" x14ac:dyDescent="0.3">
      <c r="A39" s="34">
        <v>17</v>
      </c>
      <c r="B39" s="35" t="s">
        <v>139</v>
      </c>
      <c r="C39" s="37" t="s">
        <v>140</v>
      </c>
      <c r="D39" s="36">
        <v>1</v>
      </c>
      <c r="E39" s="35" t="s">
        <v>55</v>
      </c>
      <c r="F39" s="36">
        <v>0</v>
      </c>
      <c r="G39" s="36">
        <v>0</v>
      </c>
      <c r="H39" s="36">
        <f>ROUND(D39*F39, 0)</f>
        <v>0</v>
      </c>
      <c r="I39" s="36">
        <f>ROUND(D39*G39, 0)</f>
        <v>0</v>
      </c>
    </row>
    <row r="40" spans="1:9" x14ac:dyDescent="0.3">
      <c r="A40" s="34"/>
      <c r="B40" s="35"/>
      <c r="C40" s="35"/>
      <c r="D40" s="36"/>
      <c r="E40" s="35"/>
      <c r="F40" s="36"/>
      <c r="G40" s="36"/>
      <c r="H40" s="36"/>
      <c r="I40" s="36"/>
    </row>
    <row r="41" spans="1:9" ht="79.2" x14ac:dyDescent="0.3">
      <c r="A41" s="34">
        <v>18</v>
      </c>
      <c r="B41" s="35" t="s">
        <v>141</v>
      </c>
      <c r="C41" s="37" t="s">
        <v>142</v>
      </c>
      <c r="D41" s="36">
        <v>1</v>
      </c>
      <c r="E41" s="35" t="s">
        <v>55</v>
      </c>
      <c r="F41" s="36">
        <v>0</v>
      </c>
      <c r="G41" s="36">
        <v>0</v>
      </c>
      <c r="H41" s="36">
        <f>ROUND(D41*F41, 0)</f>
        <v>0</v>
      </c>
      <c r="I41" s="36">
        <f>ROUND(D41*G41, 0)</f>
        <v>0</v>
      </c>
    </row>
    <row r="42" spans="1:9" x14ac:dyDescent="0.3">
      <c r="A42" s="34"/>
      <c r="B42" s="35"/>
      <c r="C42" s="35"/>
      <c r="D42" s="36"/>
      <c r="E42" s="35"/>
      <c r="F42" s="36"/>
      <c r="G42" s="36"/>
      <c r="H42" s="36"/>
      <c r="I42" s="36"/>
    </row>
    <row r="43" spans="1:9" ht="92.4" x14ac:dyDescent="0.3">
      <c r="A43" s="34">
        <v>19</v>
      </c>
      <c r="B43" s="35" t="s">
        <v>143</v>
      </c>
      <c r="C43" s="37" t="s">
        <v>144</v>
      </c>
      <c r="D43" s="36">
        <v>1</v>
      </c>
      <c r="E43" s="35" t="s">
        <v>55</v>
      </c>
      <c r="F43" s="36">
        <v>0</v>
      </c>
      <c r="G43" s="36">
        <v>0</v>
      </c>
      <c r="H43" s="36">
        <f>ROUND(D43*F43, 0)</f>
        <v>0</v>
      </c>
      <c r="I43" s="36">
        <f>ROUND(D43*G43, 0)</f>
        <v>0</v>
      </c>
    </row>
    <row r="44" spans="1:9" x14ac:dyDescent="0.3">
      <c r="A44" s="34"/>
      <c r="B44" s="35"/>
      <c r="C44" s="37" t="s">
        <v>145</v>
      </c>
      <c r="D44" s="36"/>
      <c r="E44" s="35"/>
      <c r="F44" s="36"/>
      <c r="G44" s="36"/>
      <c r="H44" s="36"/>
      <c r="I44" s="36"/>
    </row>
    <row r="45" spans="1:9" x14ac:dyDescent="0.3">
      <c r="A45" s="34"/>
      <c r="B45" s="35"/>
      <c r="C45" s="35"/>
      <c r="D45" s="36"/>
      <c r="E45" s="35"/>
      <c r="F45" s="36"/>
      <c r="G45" s="36"/>
      <c r="H45" s="36"/>
      <c r="I45" s="36"/>
    </row>
    <row r="46" spans="1:9" ht="39.6" x14ac:dyDescent="0.3">
      <c r="A46" s="34">
        <v>20</v>
      </c>
      <c r="B46" s="35" t="s">
        <v>146</v>
      </c>
      <c r="C46" s="37" t="s">
        <v>147</v>
      </c>
      <c r="D46" s="36">
        <v>40</v>
      </c>
      <c r="E46" s="35" t="s">
        <v>55</v>
      </c>
      <c r="F46" s="36">
        <v>0</v>
      </c>
      <c r="G46" s="36">
        <v>0</v>
      </c>
      <c r="H46" s="36">
        <f>ROUND(D46*F46, 0)</f>
        <v>0</v>
      </c>
      <c r="I46" s="36">
        <f>ROUND(D46*G46, 0)</f>
        <v>0</v>
      </c>
    </row>
    <row r="47" spans="1:9" x14ac:dyDescent="0.3">
      <c r="A47" s="34"/>
      <c r="B47" s="35"/>
      <c r="C47" s="35"/>
      <c r="D47" s="36"/>
      <c r="E47" s="35"/>
      <c r="F47" s="36"/>
      <c r="G47" s="36"/>
      <c r="H47" s="36"/>
      <c r="I47" s="36"/>
    </row>
    <row r="48" spans="1:9" x14ac:dyDescent="0.3">
      <c r="A48" s="31"/>
      <c r="B48" s="32"/>
      <c r="C48" s="32" t="s">
        <v>64</v>
      </c>
      <c r="D48" s="33"/>
      <c r="E48" s="32"/>
      <c r="F48" s="33"/>
      <c r="G48" s="33"/>
      <c r="H48" s="33">
        <f>ROUND(SUM(H2:H47),0)</f>
        <v>0</v>
      </c>
      <c r="I48" s="33">
        <f>ROUND(SUM(I2:I47),0)</f>
        <v>0</v>
      </c>
    </row>
  </sheetData>
  <pageMargins left="0.7" right="0.7" top="0.75" bottom="0.75" header="0.3" footer="0.3"/>
  <pageSetup paperSize="9" scale="8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H14" sqref="H14"/>
    </sheetView>
  </sheetViews>
  <sheetFormatPr defaultRowHeight="14.4" x14ac:dyDescent="0.3"/>
  <cols>
    <col min="1" max="1" width="4.33203125" customWidth="1"/>
    <col min="2" max="2" width="9.33203125" customWidth="1"/>
    <col min="3" max="3" width="36.6640625" customWidth="1"/>
    <col min="4" max="4" width="7.109375" customWidth="1"/>
    <col min="5" max="5" width="6.6640625" customWidth="1"/>
    <col min="6" max="7" width="8.33203125" customWidth="1"/>
    <col min="8" max="9" width="10.33203125" customWidth="1"/>
  </cols>
  <sheetData>
    <row r="1" spans="1:9" ht="26.4" x14ac:dyDescent="0.3">
      <c r="A1" s="31" t="s">
        <v>41</v>
      </c>
      <c r="B1" s="32" t="s">
        <v>42</v>
      </c>
      <c r="C1" s="32" t="s">
        <v>43</v>
      </c>
      <c r="D1" s="33" t="s">
        <v>44</v>
      </c>
      <c r="E1" s="32" t="s">
        <v>45</v>
      </c>
      <c r="F1" s="33" t="s">
        <v>46</v>
      </c>
      <c r="G1" s="33" t="s">
        <v>47</v>
      </c>
      <c r="H1" s="33" t="s">
        <v>48</v>
      </c>
      <c r="I1" s="33" t="s">
        <v>49</v>
      </c>
    </row>
    <row r="2" spans="1:9" ht="70.8" x14ac:dyDescent="0.3">
      <c r="A2" s="34">
        <v>1</v>
      </c>
      <c r="B2" s="35" t="s">
        <v>148</v>
      </c>
      <c r="C2" s="37" t="s">
        <v>149</v>
      </c>
      <c r="D2" s="36">
        <v>1</v>
      </c>
      <c r="E2" s="35" t="s">
        <v>55</v>
      </c>
      <c r="F2" s="36">
        <v>0</v>
      </c>
      <c r="G2" s="36">
        <v>0</v>
      </c>
      <c r="H2" s="36">
        <f>ROUND(D2*F2, 0)</f>
        <v>0</v>
      </c>
      <c r="I2" s="36">
        <f>ROUND(D2*G2, 0)</f>
        <v>0</v>
      </c>
    </row>
    <row r="3" spans="1:9" x14ac:dyDescent="0.3">
      <c r="A3" s="34"/>
      <c r="B3" s="35"/>
      <c r="C3" s="35"/>
      <c r="D3" s="36"/>
      <c r="E3" s="35"/>
      <c r="F3" s="36"/>
      <c r="G3" s="36"/>
      <c r="H3" s="36"/>
      <c r="I3" s="36"/>
    </row>
    <row r="4" spans="1:9" ht="42" x14ac:dyDescent="0.3">
      <c r="A4" s="34">
        <v>2</v>
      </c>
      <c r="B4" s="35" t="s">
        <v>150</v>
      </c>
      <c r="C4" s="37" t="s">
        <v>151</v>
      </c>
      <c r="D4" s="36">
        <v>4</v>
      </c>
      <c r="E4" s="35" t="s">
        <v>55</v>
      </c>
      <c r="F4" s="36">
        <v>0</v>
      </c>
      <c r="G4" s="36">
        <v>0</v>
      </c>
      <c r="H4" s="36">
        <f>ROUND(D4*F4, 0)</f>
        <v>0</v>
      </c>
      <c r="I4" s="36">
        <f>ROUND(D4*G4, 0)</f>
        <v>0</v>
      </c>
    </row>
    <row r="5" spans="1:9" x14ac:dyDescent="0.3">
      <c r="A5" s="34"/>
      <c r="B5" s="35"/>
      <c r="C5" s="35"/>
      <c r="D5" s="36"/>
      <c r="E5" s="35"/>
      <c r="F5" s="36"/>
      <c r="G5" s="36"/>
      <c r="H5" s="36"/>
      <c r="I5" s="36"/>
    </row>
    <row r="6" spans="1:9" ht="26.4" x14ac:dyDescent="0.3">
      <c r="A6" s="34">
        <v>3</v>
      </c>
      <c r="B6" s="35" t="s">
        <v>152</v>
      </c>
      <c r="C6" s="37" t="s">
        <v>153</v>
      </c>
      <c r="D6" s="36">
        <v>1</v>
      </c>
      <c r="E6" s="35" t="s">
        <v>55</v>
      </c>
      <c r="F6" s="36">
        <v>0</v>
      </c>
      <c r="G6" s="36">
        <v>0</v>
      </c>
      <c r="H6" s="36">
        <f>ROUND(D6*F6, 0)</f>
        <v>0</v>
      </c>
      <c r="I6" s="36">
        <f>ROUND(D6*G6, 0)</f>
        <v>0</v>
      </c>
    </row>
    <row r="7" spans="1:9" x14ac:dyDescent="0.3">
      <c r="A7" s="34"/>
      <c r="B7" s="35"/>
      <c r="C7" s="35"/>
      <c r="D7" s="36"/>
      <c r="E7" s="35"/>
      <c r="F7" s="36"/>
      <c r="G7" s="36"/>
      <c r="H7" s="36"/>
      <c r="I7" s="36"/>
    </row>
    <row r="8" spans="1:9" ht="52.8" x14ac:dyDescent="0.3">
      <c r="A8" s="34">
        <v>4</v>
      </c>
      <c r="B8" s="35" t="s">
        <v>154</v>
      </c>
      <c r="C8" s="37" t="s">
        <v>155</v>
      </c>
      <c r="D8" s="36">
        <v>1</v>
      </c>
      <c r="E8" s="35" t="s">
        <v>55</v>
      </c>
      <c r="F8" s="36">
        <v>0</v>
      </c>
      <c r="G8" s="36">
        <v>0</v>
      </c>
      <c r="H8" s="36">
        <f>ROUND(D8*F8, 0)</f>
        <v>0</v>
      </c>
      <c r="I8" s="36">
        <f>ROUND(D8*G8, 0)</f>
        <v>0</v>
      </c>
    </row>
    <row r="9" spans="1:9" x14ac:dyDescent="0.3">
      <c r="A9" s="34"/>
      <c r="B9" s="35"/>
      <c r="C9" s="35"/>
      <c r="D9" s="36"/>
      <c r="E9" s="35"/>
      <c r="F9" s="36"/>
      <c r="G9" s="36"/>
      <c r="H9" s="36"/>
      <c r="I9" s="36"/>
    </row>
    <row r="10" spans="1:9" ht="26.4" x14ac:dyDescent="0.3">
      <c r="A10" s="34">
        <v>5</v>
      </c>
      <c r="B10" s="35" t="s">
        <v>156</v>
      </c>
      <c r="C10" s="37" t="s">
        <v>157</v>
      </c>
      <c r="D10" s="36">
        <v>1</v>
      </c>
      <c r="E10" s="35" t="s">
        <v>158</v>
      </c>
      <c r="F10" s="36">
        <v>0</v>
      </c>
      <c r="G10" s="36">
        <v>0</v>
      </c>
      <c r="H10" s="36">
        <f>ROUND(D10*F10, 0)</f>
        <v>0</v>
      </c>
      <c r="I10" s="36">
        <f>ROUND(D10*G10, 0)</f>
        <v>0</v>
      </c>
    </row>
    <row r="11" spans="1:9" x14ac:dyDescent="0.3">
      <c r="A11" s="34"/>
      <c r="B11" s="35"/>
      <c r="C11" s="35"/>
      <c r="D11" s="36"/>
      <c r="E11" s="35"/>
      <c r="F11" s="36"/>
      <c r="G11" s="36"/>
      <c r="H11" s="36"/>
      <c r="I11" s="36"/>
    </row>
    <row r="12" spans="1:9" x14ac:dyDescent="0.3">
      <c r="A12" s="31"/>
      <c r="B12" s="32"/>
      <c r="C12" s="32" t="s">
        <v>64</v>
      </c>
      <c r="D12" s="33"/>
      <c r="E12" s="32"/>
      <c r="F12" s="33"/>
      <c r="G12" s="33"/>
      <c r="H12" s="33">
        <f>ROUND(SUM(H2:H11),0)</f>
        <v>0</v>
      </c>
      <c r="I12" s="33">
        <f>ROUND(SUM(I2:I11),0)</f>
        <v>0</v>
      </c>
    </row>
  </sheetData>
  <pageMargins left="0.7" right="0.7" top="0.75" bottom="0.75" header="0.3" footer="0.3"/>
  <pageSetup paperSize="9" scale="86"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10" workbookViewId="0">
      <selection activeCell="C27" sqref="C27:D27"/>
    </sheetView>
  </sheetViews>
  <sheetFormatPr defaultRowHeight="14.4" x14ac:dyDescent="0.3"/>
  <cols>
    <col min="1" max="1" width="36.44140625" customWidth="1"/>
    <col min="2" max="2" width="10.6640625" customWidth="1"/>
    <col min="3" max="4" width="15.6640625" customWidth="1"/>
  </cols>
  <sheetData>
    <row r="1" spans="1:4" ht="15.6" x14ac:dyDescent="0.3">
      <c r="A1" s="97"/>
      <c r="B1" s="95"/>
      <c r="C1" s="95"/>
      <c r="D1" s="95"/>
    </row>
    <row r="2" spans="1:4" ht="15.6" x14ac:dyDescent="0.3">
      <c r="A2" s="97"/>
      <c r="B2" s="95"/>
      <c r="C2" s="95"/>
      <c r="D2" s="95"/>
    </row>
    <row r="3" spans="1:4" ht="15.6" x14ac:dyDescent="0.3">
      <c r="A3" s="97"/>
      <c r="B3" s="95"/>
      <c r="C3" s="95"/>
      <c r="D3" s="95"/>
    </row>
    <row r="4" spans="1:4" ht="15.6" x14ac:dyDescent="0.3">
      <c r="A4" s="94"/>
      <c r="B4" s="95"/>
      <c r="C4" s="95"/>
      <c r="D4" s="95"/>
    </row>
    <row r="5" spans="1:4" ht="15.6" x14ac:dyDescent="0.3">
      <c r="A5" s="94"/>
      <c r="B5" s="95"/>
      <c r="C5" s="95"/>
      <c r="D5" s="95"/>
    </row>
    <row r="6" spans="1:4" ht="15.6" x14ac:dyDescent="0.3">
      <c r="A6" s="94"/>
      <c r="B6" s="95"/>
      <c r="C6" s="95"/>
      <c r="D6" s="95"/>
    </row>
    <row r="7" spans="1:4" ht="15.6" x14ac:dyDescent="0.3">
      <c r="A7" s="94"/>
      <c r="B7" s="95"/>
      <c r="C7" s="95"/>
      <c r="D7" s="95"/>
    </row>
    <row r="8" spans="1:4" ht="15.6" x14ac:dyDescent="0.3">
      <c r="A8" s="27"/>
      <c r="B8" s="27"/>
      <c r="C8" s="27"/>
      <c r="D8" s="27"/>
    </row>
    <row r="9" spans="1:4" ht="15.6" x14ac:dyDescent="0.3">
      <c r="A9" s="27" t="s">
        <v>159</v>
      </c>
      <c r="B9" s="27"/>
      <c r="C9" s="27" t="s">
        <v>6</v>
      </c>
      <c r="D9" s="27"/>
    </row>
    <row r="10" spans="1:4" ht="15.6" x14ac:dyDescent="0.3">
      <c r="A10" s="27" t="s">
        <v>6</v>
      </c>
      <c r="B10" s="27"/>
      <c r="C10" s="27" t="s">
        <v>6</v>
      </c>
      <c r="D10" s="27"/>
    </row>
    <row r="11" spans="1:4" ht="15.6" x14ac:dyDescent="0.3">
      <c r="A11" s="27" t="s">
        <v>160</v>
      </c>
      <c r="B11" s="27"/>
      <c r="C11" s="27" t="s">
        <v>161</v>
      </c>
      <c r="D11" s="27"/>
    </row>
    <row r="12" spans="1:4" ht="15.6" x14ac:dyDescent="0.3">
      <c r="A12" s="27" t="s">
        <v>6</v>
      </c>
      <c r="B12" s="27"/>
      <c r="C12" s="27" t="s">
        <v>94</v>
      </c>
      <c r="D12" s="27"/>
    </row>
    <row r="13" spans="1:4" ht="15.6" x14ac:dyDescent="0.3">
      <c r="A13" s="27" t="s">
        <v>6</v>
      </c>
      <c r="B13" s="27"/>
      <c r="C13" s="27" t="s">
        <v>95</v>
      </c>
      <c r="D13" s="27"/>
    </row>
    <row r="14" spans="1:4" ht="15.6" x14ac:dyDescent="0.3">
      <c r="A14" s="27" t="s">
        <v>6</v>
      </c>
      <c r="B14" s="27"/>
      <c r="C14" s="27" t="s">
        <v>96</v>
      </c>
      <c r="D14" s="27"/>
    </row>
    <row r="15" spans="1:4" ht="15.6" x14ac:dyDescent="0.3">
      <c r="A15" s="27" t="s">
        <v>7</v>
      </c>
      <c r="B15" s="27"/>
      <c r="C15" s="27" t="s">
        <v>29</v>
      </c>
      <c r="D15" s="27"/>
    </row>
    <row r="16" spans="1:4" ht="15.6" x14ac:dyDescent="0.3">
      <c r="A16" s="27" t="s">
        <v>162</v>
      </c>
      <c r="B16" s="27"/>
      <c r="C16" s="27"/>
      <c r="D16" s="27"/>
    </row>
    <row r="17" spans="1:4" ht="15.6" x14ac:dyDescent="0.3">
      <c r="A17" s="27" t="s">
        <v>163</v>
      </c>
      <c r="B17" s="27"/>
      <c r="C17" s="27"/>
      <c r="D17" s="27"/>
    </row>
    <row r="18" spans="1:4" ht="15.6" x14ac:dyDescent="0.3">
      <c r="A18" s="27" t="s">
        <v>8</v>
      </c>
      <c r="B18" s="27"/>
      <c r="C18" s="27"/>
      <c r="D18" s="27"/>
    </row>
    <row r="19" spans="1:4" ht="15.6" x14ac:dyDescent="0.3">
      <c r="A19" s="27" t="s">
        <v>98</v>
      </c>
      <c r="B19" s="27"/>
      <c r="C19" s="27"/>
      <c r="D19" s="27"/>
    </row>
    <row r="20" spans="1:4" ht="15.6" x14ac:dyDescent="0.3">
      <c r="A20" s="27" t="s">
        <v>8</v>
      </c>
      <c r="B20" s="27"/>
      <c r="C20" s="27"/>
      <c r="D20" s="27"/>
    </row>
    <row r="21" spans="1:4" ht="15.6" x14ac:dyDescent="0.3">
      <c r="A21" s="27"/>
      <c r="B21" s="27"/>
      <c r="C21" s="27"/>
      <c r="D21" s="27"/>
    </row>
    <row r="22" spans="1:4" ht="15.6" x14ac:dyDescent="0.3">
      <c r="A22" s="93" t="s">
        <v>32</v>
      </c>
      <c r="B22" s="92"/>
      <c r="C22" s="92"/>
      <c r="D22" s="92"/>
    </row>
    <row r="23" spans="1:4" ht="15.6" x14ac:dyDescent="0.3">
      <c r="A23" s="11" t="s">
        <v>0</v>
      </c>
      <c r="B23" s="11"/>
      <c r="C23" s="12" t="s">
        <v>18</v>
      </c>
      <c r="D23" s="12" t="s">
        <v>19</v>
      </c>
    </row>
    <row r="24" spans="1:4" ht="15.6" x14ac:dyDescent="0.3">
      <c r="A24" s="11" t="s">
        <v>20</v>
      </c>
      <c r="B24" s="11"/>
      <c r="C24" s="11">
        <v>0</v>
      </c>
      <c r="D24" s="11">
        <v>0</v>
      </c>
    </row>
    <row r="25" spans="1:4" ht="15.6" x14ac:dyDescent="0.3">
      <c r="A25" s="11" t="s">
        <v>99</v>
      </c>
      <c r="B25" s="11"/>
      <c r="C25" s="11">
        <f>ROUND(C24,0)</f>
        <v>0</v>
      </c>
      <c r="D25" s="11">
        <f>ROUND(D24,0)</f>
        <v>0</v>
      </c>
    </row>
    <row r="26" spans="1:4" ht="15.6" x14ac:dyDescent="0.3">
      <c r="A26" s="27" t="s">
        <v>1</v>
      </c>
      <c r="B26" s="27"/>
      <c r="C26" s="98">
        <f>ROUND(C25+D25,0)</f>
        <v>0</v>
      </c>
      <c r="D26" s="98"/>
    </row>
    <row r="27" spans="1:4" ht="15.6" x14ac:dyDescent="0.3">
      <c r="A27" s="11" t="s">
        <v>2</v>
      </c>
      <c r="B27" s="13">
        <v>0.27</v>
      </c>
      <c r="C27" s="99">
        <f>ROUND(C26*B27,0)</f>
        <v>0</v>
      </c>
      <c r="D27" s="99"/>
    </row>
    <row r="28" spans="1:4" ht="15.6" x14ac:dyDescent="0.3">
      <c r="A28" s="11" t="s">
        <v>3</v>
      </c>
      <c r="B28" s="11"/>
      <c r="C28" s="100">
        <f>ROUND(C26+C27,0)</f>
        <v>0</v>
      </c>
      <c r="D28" s="100"/>
    </row>
    <row r="29" spans="1:4" ht="15.6" x14ac:dyDescent="0.3">
      <c r="A29" s="27"/>
      <c r="B29" s="27"/>
      <c r="C29" s="27"/>
      <c r="D29" s="27"/>
    </row>
    <row r="30" spans="1:4" ht="15.6" x14ac:dyDescent="0.3">
      <c r="A30" s="27"/>
      <c r="B30" s="27"/>
      <c r="C30" s="27"/>
      <c r="D30" s="27"/>
    </row>
    <row r="31" spans="1:4" ht="15.6" x14ac:dyDescent="0.3">
      <c r="A31" s="27"/>
      <c r="B31" s="27"/>
      <c r="C31" s="27"/>
      <c r="D31" s="27"/>
    </row>
    <row r="32" spans="1:4" ht="15.6" x14ac:dyDescent="0.3">
      <c r="A32" s="27"/>
      <c r="B32" s="98" t="s">
        <v>34</v>
      </c>
      <c r="C32" s="9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C11" sqref="C11"/>
    </sheetView>
  </sheetViews>
  <sheetFormatPr defaultRowHeight="14.4" x14ac:dyDescent="0.3"/>
  <cols>
    <col min="1" max="1" width="36.44140625" customWidth="1"/>
    <col min="2" max="3" width="20.6640625" customWidth="1"/>
  </cols>
  <sheetData>
    <row r="1" spans="1:3" ht="15.6" x14ac:dyDescent="0.3">
      <c r="A1" s="14" t="s">
        <v>4</v>
      </c>
      <c r="B1" s="15" t="s">
        <v>21</v>
      </c>
      <c r="C1" s="15" t="s">
        <v>22</v>
      </c>
    </row>
    <row r="2" spans="1:3" ht="15.6" x14ac:dyDescent="0.3">
      <c r="A2" s="28" t="s">
        <v>164</v>
      </c>
      <c r="B2" s="28">
        <v>0</v>
      </c>
      <c r="C2" s="28">
        <v>0</v>
      </c>
    </row>
    <row r="3" spans="1:3" ht="15.6" x14ac:dyDescent="0.3">
      <c r="A3" s="28" t="s">
        <v>165</v>
      </c>
      <c r="B3" s="28">
        <v>0</v>
      </c>
      <c r="C3" s="28">
        <v>0</v>
      </c>
    </row>
    <row r="4" spans="1:3" ht="15.6" x14ac:dyDescent="0.3">
      <c r="A4" s="28" t="s">
        <v>166</v>
      </c>
      <c r="B4" s="28">
        <v>0</v>
      </c>
      <c r="C4" s="28">
        <v>0</v>
      </c>
    </row>
    <row r="5" spans="1:3" ht="15.6" x14ac:dyDescent="0.3">
      <c r="A5" s="28" t="s">
        <v>167</v>
      </c>
      <c r="B5" s="28">
        <v>0</v>
      </c>
      <c r="C5" s="28">
        <v>0</v>
      </c>
    </row>
    <row r="6" spans="1:3" ht="15.6" x14ac:dyDescent="0.3">
      <c r="A6" s="28" t="s">
        <v>168</v>
      </c>
      <c r="B6" s="28">
        <v>0</v>
      </c>
      <c r="C6" s="28">
        <v>0</v>
      </c>
    </row>
    <row r="7" spans="1:3" ht="15.6" x14ac:dyDescent="0.3">
      <c r="A7" s="28" t="s">
        <v>169</v>
      </c>
      <c r="B7" s="28">
        <v>0</v>
      </c>
      <c r="C7" s="28">
        <v>0</v>
      </c>
    </row>
    <row r="8" spans="1:3" ht="15.6" x14ac:dyDescent="0.3">
      <c r="A8" s="14" t="s">
        <v>5</v>
      </c>
      <c r="B8" s="14">
        <f>ROUND(SUM(B2:B7),0)</f>
        <v>0</v>
      </c>
      <c r="C8" s="14">
        <f>ROUND(SUM(C2:C7), 0)</f>
        <v>0</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K10" sqref="K10"/>
    </sheetView>
  </sheetViews>
  <sheetFormatPr defaultRowHeight="14.4" x14ac:dyDescent="0.3"/>
  <cols>
    <col min="1" max="1" width="4.33203125" customWidth="1"/>
    <col min="2" max="2" width="9.33203125" customWidth="1"/>
    <col min="3" max="3" width="36.6640625" customWidth="1"/>
    <col min="4" max="4" width="6.88671875" customWidth="1"/>
    <col min="5" max="5" width="6.6640625" customWidth="1"/>
    <col min="6" max="7" width="8.33203125" customWidth="1"/>
    <col min="8" max="9" width="10.33203125" customWidth="1"/>
  </cols>
  <sheetData>
    <row r="1" spans="1:9" ht="26.4" x14ac:dyDescent="0.3">
      <c r="A1" s="31" t="s">
        <v>41</v>
      </c>
      <c r="B1" s="32" t="s">
        <v>42</v>
      </c>
      <c r="C1" s="32" t="s">
        <v>43</v>
      </c>
      <c r="D1" s="33" t="s">
        <v>44</v>
      </c>
      <c r="E1" s="32" t="s">
        <v>45</v>
      </c>
      <c r="F1" s="33" t="s">
        <v>46</v>
      </c>
      <c r="G1" s="33" t="s">
        <v>47</v>
      </c>
      <c r="H1" s="33" t="s">
        <v>48</v>
      </c>
      <c r="I1" s="33" t="s">
        <v>49</v>
      </c>
    </row>
    <row r="2" spans="1:9" ht="79.2" x14ac:dyDescent="0.3">
      <c r="A2" s="34">
        <v>1</v>
      </c>
      <c r="B2" s="35" t="s">
        <v>170</v>
      </c>
      <c r="C2" s="37" t="s">
        <v>171</v>
      </c>
      <c r="D2" s="36">
        <v>70</v>
      </c>
      <c r="E2" s="35" t="s">
        <v>104</v>
      </c>
      <c r="F2" s="36">
        <v>0</v>
      </c>
      <c r="G2" s="36">
        <v>0</v>
      </c>
      <c r="H2" s="36">
        <f>ROUND(D2*F2, 0)</f>
        <v>0</v>
      </c>
      <c r="I2" s="36">
        <f>ROUND(D2*G2, 0)</f>
        <v>0</v>
      </c>
    </row>
    <row r="3" spans="1:9" x14ac:dyDescent="0.3">
      <c r="A3" s="34"/>
      <c r="B3" s="35"/>
      <c r="C3" s="35"/>
      <c r="D3" s="36"/>
      <c r="E3" s="35"/>
      <c r="F3" s="36"/>
      <c r="G3" s="36"/>
      <c r="H3" s="36"/>
      <c r="I3" s="36"/>
    </row>
    <row r="4" spans="1:9" ht="26.4" x14ac:dyDescent="0.3">
      <c r="A4" s="34">
        <v>2</v>
      </c>
      <c r="B4" s="35" t="s">
        <v>172</v>
      </c>
      <c r="C4" s="37" t="s">
        <v>173</v>
      </c>
      <c r="D4" s="36">
        <v>10</v>
      </c>
      <c r="E4" s="35" t="s">
        <v>55</v>
      </c>
      <c r="F4" s="36">
        <v>0</v>
      </c>
      <c r="G4" s="36">
        <v>0</v>
      </c>
      <c r="H4" s="36">
        <f>ROUND(D4*F4, 0)</f>
        <v>0</v>
      </c>
      <c r="I4" s="36">
        <f>ROUND(D4*G4, 0)</f>
        <v>0</v>
      </c>
    </row>
    <row r="5" spans="1:9" x14ac:dyDescent="0.3">
      <c r="A5" s="34"/>
      <c r="B5" s="35"/>
      <c r="C5" s="35"/>
      <c r="D5" s="36"/>
      <c r="E5" s="35"/>
      <c r="F5" s="36"/>
      <c r="G5" s="36"/>
      <c r="H5" s="36"/>
      <c r="I5" s="36"/>
    </row>
    <row r="6" spans="1:9" ht="52.8" x14ac:dyDescent="0.3">
      <c r="A6" s="34">
        <v>3</v>
      </c>
      <c r="B6" s="35" t="s">
        <v>174</v>
      </c>
      <c r="C6" s="37" t="s">
        <v>175</v>
      </c>
      <c r="D6" s="36">
        <v>20</v>
      </c>
      <c r="E6" s="35" t="s">
        <v>55</v>
      </c>
      <c r="F6" s="36">
        <v>0</v>
      </c>
      <c r="G6" s="36">
        <v>0</v>
      </c>
      <c r="H6" s="36">
        <f>ROUND(D6*F6, 0)</f>
        <v>0</v>
      </c>
      <c r="I6" s="36">
        <f>ROUND(D6*G6, 0)</f>
        <v>0</v>
      </c>
    </row>
    <row r="7" spans="1:9" x14ac:dyDescent="0.3">
      <c r="A7" s="34"/>
      <c r="B7" s="35"/>
      <c r="C7" s="35"/>
      <c r="D7" s="36"/>
      <c r="E7" s="35"/>
      <c r="F7" s="36"/>
      <c r="G7" s="36"/>
      <c r="H7" s="36"/>
      <c r="I7" s="36"/>
    </row>
    <row r="8" spans="1:9" ht="52.8" x14ac:dyDescent="0.3">
      <c r="A8" s="34">
        <v>4</v>
      </c>
      <c r="B8" s="35" t="s">
        <v>176</v>
      </c>
      <c r="C8" s="37" t="s">
        <v>177</v>
      </c>
      <c r="D8" s="36">
        <v>20</v>
      </c>
      <c r="E8" s="35" t="s">
        <v>55</v>
      </c>
      <c r="F8" s="36">
        <v>0</v>
      </c>
      <c r="G8" s="36">
        <v>0</v>
      </c>
      <c r="H8" s="36">
        <f>ROUND(D8*F8, 0)</f>
        <v>0</v>
      </c>
      <c r="I8" s="36">
        <f>ROUND(D8*G8, 0)</f>
        <v>0</v>
      </c>
    </row>
    <row r="9" spans="1:9" x14ac:dyDescent="0.3">
      <c r="A9" s="34"/>
      <c r="B9" s="35"/>
      <c r="C9" s="35"/>
      <c r="D9" s="36"/>
      <c r="E9" s="35"/>
      <c r="F9" s="36"/>
      <c r="G9" s="36"/>
      <c r="H9" s="36"/>
      <c r="I9" s="36"/>
    </row>
    <row r="10" spans="1:9" ht="52.8" x14ac:dyDescent="0.3">
      <c r="A10" s="34">
        <v>5</v>
      </c>
      <c r="B10" s="35" t="s">
        <v>178</v>
      </c>
      <c r="C10" s="37" t="s">
        <v>179</v>
      </c>
      <c r="D10" s="36">
        <v>7</v>
      </c>
      <c r="E10" s="35" t="s">
        <v>55</v>
      </c>
      <c r="F10" s="36">
        <v>0</v>
      </c>
      <c r="G10" s="36">
        <v>0</v>
      </c>
      <c r="H10" s="36">
        <f>ROUND(D10*F10, 0)</f>
        <v>0</v>
      </c>
      <c r="I10" s="36">
        <f>ROUND(D10*G10, 0)</f>
        <v>0</v>
      </c>
    </row>
    <row r="11" spans="1:9" x14ac:dyDescent="0.3">
      <c r="A11" s="34"/>
      <c r="B11" s="35"/>
      <c r="C11" s="35"/>
      <c r="D11" s="36"/>
      <c r="E11" s="35"/>
      <c r="F11" s="36"/>
      <c r="G11" s="36"/>
      <c r="H11" s="36"/>
      <c r="I11" s="36"/>
    </row>
    <row r="12" spans="1:9" x14ac:dyDescent="0.3">
      <c r="A12" s="31"/>
      <c r="B12" s="32"/>
      <c r="C12" s="32" t="s">
        <v>64</v>
      </c>
      <c r="D12" s="33"/>
      <c r="E12" s="32"/>
      <c r="F12" s="33"/>
      <c r="G12" s="33"/>
      <c r="H12" s="33">
        <f>ROUND(SUM(H2:H11),0)</f>
        <v>0</v>
      </c>
      <c r="I12" s="33">
        <f>ROUND(SUM(I2:I11),0)</f>
        <v>0</v>
      </c>
    </row>
  </sheetData>
  <pageMargins left="0.7" right="0.7" top="0.75" bottom="0.75" header="0.3" footer="0.3"/>
  <pageSetup paperSize="9" scale="8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K16" sqref="K16"/>
    </sheetView>
  </sheetViews>
  <sheetFormatPr defaultRowHeight="14.4" x14ac:dyDescent="0.3"/>
  <cols>
    <col min="1" max="1" width="4.33203125" customWidth="1"/>
    <col min="2" max="2" width="9.33203125" customWidth="1"/>
    <col min="3" max="3" width="32.6640625" customWidth="1"/>
    <col min="4" max="4" width="6.77734375" customWidth="1"/>
    <col min="5" max="5" width="6.6640625" customWidth="1"/>
    <col min="6" max="7" width="8.33203125" customWidth="1"/>
    <col min="8" max="9" width="9.6640625" customWidth="1"/>
  </cols>
  <sheetData>
    <row r="1" spans="1:9" ht="26.4" x14ac:dyDescent="0.3">
      <c r="A1" s="31" t="s">
        <v>41</v>
      </c>
      <c r="B1" s="32" t="s">
        <v>42</v>
      </c>
      <c r="C1" s="32" t="s">
        <v>43</v>
      </c>
      <c r="D1" s="33" t="s">
        <v>44</v>
      </c>
      <c r="E1" s="32" t="s">
        <v>45</v>
      </c>
      <c r="F1" s="33" t="s">
        <v>46</v>
      </c>
      <c r="G1" s="33" t="s">
        <v>47</v>
      </c>
      <c r="H1" s="33" t="s">
        <v>48</v>
      </c>
      <c r="I1" s="33" t="s">
        <v>49</v>
      </c>
    </row>
    <row r="2" spans="1:9" ht="52.8" x14ac:dyDescent="0.3">
      <c r="A2" s="34">
        <v>1</v>
      </c>
      <c r="B2" s="35" t="s">
        <v>180</v>
      </c>
      <c r="C2" s="35" t="s">
        <v>181</v>
      </c>
      <c r="D2" s="36">
        <v>1</v>
      </c>
      <c r="E2" s="35" t="s">
        <v>55</v>
      </c>
      <c r="F2" s="36">
        <v>0</v>
      </c>
      <c r="G2" s="36">
        <v>0</v>
      </c>
      <c r="H2" s="36">
        <f>ROUND(D2*F2, 0)</f>
        <v>0</v>
      </c>
      <c r="I2" s="36">
        <f>ROUND(D2*G2, 0)</f>
        <v>0</v>
      </c>
    </row>
    <row r="3" spans="1:9" ht="52.8" x14ac:dyDescent="0.3">
      <c r="A3" s="34">
        <v>2</v>
      </c>
      <c r="B3" s="35" t="s">
        <v>182</v>
      </c>
      <c r="C3" s="35" t="s">
        <v>183</v>
      </c>
      <c r="D3" s="36">
        <v>1</v>
      </c>
      <c r="E3" s="35" t="s">
        <v>79</v>
      </c>
      <c r="F3" s="36">
        <v>0</v>
      </c>
      <c r="G3" s="36">
        <v>0</v>
      </c>
      <c r="H3" s="36">
        <v>0</v>
      </c>
      <c r="I3" s="36">
        <v>0</v>
      </c>
    </row>
    <row r="4" spans="1:9" x14ac:dyDescent="0.3">
      <c r="A4" s="31"/>
      <c r="B4" s="32"/>
      <c r="C4" s="32" t="s">
        <v>64</v>
      </c>
      <c r="D4" s="33"/>
      <c r="E4" s="32"/>
      <c r="F4" s="33"/>
      <c r="G4" s="33"/>
      <c r="H4" s="33">
        <f>ROUND(SUM(H2:H3),0)</f>
        <v>0</v>
      </c>
      <c r="I4" s="33">
        <f>ROUND(SUM(I2:I3),0)</f>
        <v>0</v>
      </c>
    </row>
  </sheetData>
  <pageMargins left="0.7" right="0.7" top="0.75" bottom="0.75" header="0.3" footer="0.3"/>
  <pageSetup paperSize="9" scale="9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H9" sqref="H9"/>
    </sheetView>
  </sheetViews>
  <sheetFormatPr defaultRowHeight="14.4" x14ac:dyDescent="0.3"/>
  <cols>
    <col min="1" max="1" width="4.33203125" customWidth="1"/>
    <col min="2" max="2" width="9.33203125" customWidth="1"/>
    <col min="3" max="3" width="36.6640625" customWidth="1"/>
    <col min="4" max="4" width="6.77734375" customWidth="1"/>
    <col min="5" max="5" width="6.6640625" customWidth="1"/>
    <col min="6" max="7" width="8.33203125" customWidth="1"/>
    <col min="8" max="9" width="10.33203125" customWidth="1"/>
  </cols>
  <sheetData>
    <row r="1" spans="1:9" ht="26.4" x14ac:dyDescent="0.3">
      <c r="A1" s="31" t="s">
        <v>41</v>
      </c>
      <c r="B1" s="32" t="s">
        <v>42</v>
      </c>
      <c r="C1" s="32" t="s">
        <v>43</v>
      </c>
      <c r="D1" s="33" t="s">
        <v>44</v>
      </c>
      <c r="E1" s="32" t="s">
        <v>45</v>
      </c>
      <c r="F1" s="33" t="s">
        <v>46</v>
      </c>
      <c r="G1" s="33" t="s">
        <v>47</v>
      </c>
      <c r="H1" s="33" t="s">
        <v>48</v>
      </c>
      <c r="I1" s="33" t="s">
        <v>49</v>
      </c>
    </row>
    <row r="2" spans="1:9" ht="79.2" x14ac:dyDescent="0.3">
      <c r="A2" s="34">
        <v>1</v>
      </c>
      <c r="B2" s="35" t="s">
        <v>184</v>
      </c>
      <c r="C2" s="37" t="s">
        <v>185</v>
      </c>
      <c r="D2" s="36">
        <v>40</v>
      </c>
      <c r="E2" s="35" t="s">
        <v>55</v>
      </c>
      <c r="F2" s="36">
        <v>0</v>
      </c>
      <c r="G2" s="36">
        <v>0</v>
      </c>
      <c r="H2" s="36">
        <f>ROUND(D2*F2, 0)</f>
        <v>0</v>
      </c>
      <c r="I2" s="36">
        <f>ROUND(D2*G2, 0)</f>
        <v>0</v>
      </c>
    </row>
    <row r="3" spans="1:9" x14ac:dyDescent="0.3">
      <c r="A3" s="34"/>
      <c r="B3" s="35"/>
      <c r="C3" s="35"/>
      <c r="D3" s="36"/>
      <c r="E3" s="35"/>
      <c r="F3" s="36"/>
      <c r="G3" s="36"/>
      <c r="H3" s="36"/>
      <c r="I3" s="36"/>
    </row>
    <row r="4" spans="1:9" x14ac:dyDescent="0.3">
      <c r="A4" s="31"/>
      <c r="B4" s="32"/>
      <c r="C4" s="32" t="s">
        <v>64</v>
      </c>
      <c r="D4" s="33"/>
      <c r="E4" s="32"/>
      <c r="F4" s="33"/>
      <c r="G4" s="33"/>
      <c r="H4" s="33">
        <f>ROUND(SUM(H2:H3),0)</f>
        <v>0</v>
      </c>
      <c r="I4" s="33">
        <f>ROUND(SUM(I2:I3),0)</f>
        <v>0</v>
      </c>
    </row>
  </sheetData>
  <pageMargins left="0.7" right="0.7" top="0.75" bottom="0.75" header="0.3" footer="0.3"/>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C16" sqref="C16"/>
    </sheetView>
  </sheetViews>
  <sheetFormatPr defaultRowHeight="14.4" x14ac:dyDescent="0.3"/>
  <cols>
    <col min="1" max="1" width="35" customWidth="1"/>
    <col min="2" max="2" width="23" customWidth="1"/>
    <col min="3" max="3" width="13" customWidth="1"/>
    <col min="4" max="4" width="11.6640625" customWidth="1"/>
  </cols>
  <sheetData>
    <row r="1" spans="1:4" x14ac:dyDescent="0.3">
      <c r="B1" s="6"/>
    </row>
    <row r="2" spans="1:4" ht="15.6" x14ac:dyDescent="0.3">
      <c r="A2" s="14" t="s">
        <v>4</v>
      </c>
      <c r="B2" s="15" t="s">
        <v>21</v>
      </c>
      <c r="C2" s="15" t="s">
        <v>22</v>
      </c>
    </row>
    <row r="3" spans="1:4" x14ac:dyDescent="0.3">
      <c r="A3" s="17" t="s">
        <v>25</v>
      </c>
      <c r="B3" s="26">
        <v>0</v>
      </c>
      <c r="C3" s="26">
        <v>0</v>
      </c>
    </row>
    <row r="4" spans="1:4" x14ac:dyDescent="0.3">
      <c r="A4" s="17" t="s">
        <v>15</v>
      </c>
      <c r="B4" s="26">
        <v>0</v>
      </c>
      <c r="C4" s="26">
        <v>0</v>
      </c>
    </row>
    <row r="5" spans="1:4" x14ac:dyDescent="0.3">
      <c r="A5" s="17" t="s">
        <v>16</v>
      </c>
      <c r="B5" s="26">
        <v>0</v>
      </c>
      <c r="C5" s="26">
        <v>0</v>
      </c>
      <c r="D5" s="23"/>
    </row>
    <row r="6" spans="1:4" x14ac:dyDescent="0.3">
      <c r="A6" s="5" t="s">
        <v>17</v>
      </c>
      <c r="B6" s="18">
        <v>0</v>
      </c>
      <c r="C6" s="18">
        <v>0</v>
      </c>
      <c r="D6" s="22"/>
    </row>
    <row r="7" spans="1:4" x14ac:dyDescent="0.3">
      <c r="A7" s="5" t="s">
        <v>24</v>
      </c>
      <c r="B7" s="18">
        <v>0</v>
      </c>
      <c r="C7" s="18">
        <v>0</v>
      </c>
      <c r="D7" s="22"/>
    </row>
    <row r="8" spans="1:4" x14ac:dyDescent="0.3">
      <c r="A8" s="19" t="s">
        <v>5</v>
      </c>
      <c r="B8" s="20">
        <f>SUM(B3:B7)</f>
        <v>0</v>
      </c>
      <c r="C8" s="20">
        <f>SUM(C3:C7)</f>
        <v>0</v>
      </c>
    </row>
    <row r="9" spans="1:4" x14ac:dyDescent="0.3">
      <c r="B9" s="16"/>
    </row>
    <row r="10" spans="1:4" x14ac:dyDescent="0.3">
      <c r="B10" s="4"/>
    </row>
  </sheetData>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H10" sqref="H10"/>
    </sheetView>
  </sheetViews>
  <sheetFormatPr defaultRowHeight="14.4" x14ac:dyDescent="0.3"/>
  <cols>
    <col min="3" max="3" width="18" customWidth="1"/>
  </cols>
  <sheetData>
    <row r="1" spans="1:9" ht="26.4" x14ac:dyDescent="0.3">
      <c r="A1" s="31" t="s">
        <v>41</v>
      </c>
      <c r="B1" s="32" t="s">
        <v>42</v>
      </c>
      <c r="C1" s="32" t="s">
        <v>43</v>
      </c>
      <c r="D1" s="33" t="s">
        <v>44</v>
      </c>
      <c r="E1" s="32" t="s">
        <v>45</v>
      </c>
      <c r="F1" s="33" t="s">
        <v>46</v>
      </c>
      <c r="G1" s="33" t="s">
        <v>47</v>
      </c>
      <c r="H1" s="33" t="s">
        <v>48</v>
      </c>
      <c r="I1" s="33" t="s">
        <v>49</v>
      </c>
    </row>
    <row r="2" spans="1:9" ht="52.8" x14ac:dyDescent="0.3">
      <c r="A2" s="34">
        <v>1</v>
      </c>
      <c r="B2" s="35" t="s">
        <v>186</v>
      </c>
      <c r="C2" s="35" t="s">
        <v>187</v>
      </c>
      <c r="D2" s="36">
        <v>1</v>
      </c>
      <c r="E2" s="35" t="s">
        <v>55</v>
      </c>
      <c r="F2" s="36">
        <v>0</v>
      </c>
      <c r="G2" s="36">
        <v>0</v>
      </c>
      <c r="H2" s="36">
        <f>ROUND(D2*F2, 0)</f>
        <v>0</v>
      </c>
      <c r="I2" s="36">
        <f>ROUND(D2*G2, 0)</f>
        <v>0</v>
      </c>
    </row>
    <row r="3" spans="1:9" ht="66" x14ac:dyDescent="0.3">
      <c r="A3" s="34">
        <v>2</v>
      </c>
      <c r="B3" s="35" t="s">
        <v>188</v>
      </c>
      <c r="C3" s="35" t="s">
        <v>189</v>
      </c>
      <c r="D3" s="36">
        <v>1</v>
      </c>
      <c r="E3" s="35" t="s">
        <v>55</v>
      </c>
      <c r="F3" s="36">
        <v>0</v>
      </c>
      <c r="G3" s="36">
        <v>0</v>
      </c>
      <c r="H3" s="36">
        <v>0</v>
      </c>
      <c r="I3" s="36">
        <v>0</v>
      </c>
    </row>
    <row r="4" spans="1:9" ht="26.4" x14ac:dyDescent="0.3">
      <c r="A4" s="31"/>
      <c r="B4" s="32"/>
      <c r="C4" s="32" t="s">
        <v>64</v>
      </c>
      <c r="D4" s="33"/>
      <c r="E4" s="32"/>
      <c r="F4" s="33"/>
      <c r="G4" s="33"/>
      <c r="H4" s="33">
        <f>H2+H3</f>
        <v>0</v>
      </c>
      <c r="I4" s="33">
        <f>I2+I3</f>
        <v>0</v>
      </c>
    </row>
  </sheetData>
  <pageMargins left="0.7" right="0.7" top="0.75" bottom="0.75" header="0.3" footer="0.3"/>
  <pageSetup paperSize="9" scale="98"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J18" sqref="J18"/>
    </sheetView>
  </sheetViews>
  <sheetFormatPr defaultRowHeight="14.4" x14ac:dyDescent="0.3"/>
  <cols>
    <col min="1" max="1" width="4.33203125" customWidth="1"/>
    <col min="2" max="2" width="9.33203125" customWidth="1"/>
    <col min="3" max="3" width="36.6640625" customWidth="1"/>
    <col min="4" max="4" width="6.88671875" customWidth="1"/>
    <col min="5" max="5" width="6.6640625" customWidth="1"/>
    <col min="6" max="7" width="8.33203125" customWidth="1"/>
    <col min="8" max="9" width="10.33203125" customWidth="1"/>
  </cols>
  <sheetData>
    <row r="1" spans="1:9" ht="26.4" x14ac:dyDescent="0.3">
      <c r="A1" s="31" t="s">
        <v>41</v>
      </c>
      <c r="B1" s="32" t="s">
        <v>42</v>
      </c>
      <c r="C1" s="32" t="s">
        <v>43</v>
      </c>
      <c r="D1" s="33" t="s">
        <v>44</v>
      </c>
      <c r="E1" s="32" t="s">
        <v>45</v>
      </c>
      <c r="F1" s="33" t="s">
        <v>46</v>
      </c>
      <c r="G1" s="33" t="s">
        <v>47</v>
      </c>
      <c r="H1" s="33" t="s">
        <v>48</v>
      </c>
      <c r="I1" s="33" t="s">
        <v>49</v>
      </c>
    </row>
    <row r="2" spans="1:9" ht="79.2" x14ac:dyDescent="0.3">
      <c r="A2" s="34">
        <v>1</v>
      </c>
      <c r="B2" s="35" t="s">
        <v>190</v>
      </c>
      <c r="C2" s="37" t="s">
        <v>191</v>
      </c>
      <c r="D2" s="36">
        <v>8</v>
      </c>
      <c r="E2" s="35" t="s">
        <v>104</v>
      </c>
      <c r="F2" s="36">
        <v>0</v>
      </c>
      <c r="G2" s="36">
        <v>0</v>
      </c>
      <c r="H2" s="36">
        <f>ROUND(D2*F2, 0)</f>
        <v>0</v>
      </c>
      <c r="I2" s="36">
        <f>ROUND(D2*G2, 0)</f>
        <v>0</v>
      </c>
    </row>
    <row r="3" spans="1:9" x14ac:dyDescent="0.3">
      <c r="A3" s="34"/>
      <c r="B3" s="35"/>
      <c r="C3" s="35"/>
      <c r="D3" s="36"/>
      <c r="E3" s="35"/>
      <c r="F3" s="36"/>
      <c r="G3" s="36"/>
      <c r="H3" s="36"/>
      <c r="I3" s="36"/>
    </row>
    <row r="4" spans="1:9" ht="66" x14ac:dyDescent="0.3">
      <c r="A4" s="34">
        <v>2</v>
      </c>
      <c r="B4" s="35" t="s">
        <v>192</v>
      </c>
      <c r="C4" s="37" t="s">
        <v>193</v>
      </c>
      <c r="D4" s="36">
        <v>4</v>
      </c>
      <c r="E4" s="35" t="s">
        <v>55</v>
      </c>
      <c r="F4" s="36">
        <v>0</v>
      </c>
      <c r="G4" s="36">
        <v>0</v>
      </c>
      <c r="H4" s="36">
        <f>ROUND(D4*F4, 0)</f>
        <v>0</v>
      </c>
      <c r="I4" s="36">
        <f>ROUND(D4*G4, 0)</f>
        <v>0</v>
      </c>
    </row>
    <row r="5" spans="1:9" x14ac:dyDescent="0.3">
      <c r="A5" s="34"/>
      <c r="B5" s="35"/>
      <c r="C5" s="35"/>
      <c r="D5" s="36"/>
      <c r="E5" s="35"/>
      <c r="F5" s="36"/>
      <c r="G5" s="36"/>
      <c r="H5" s="36"/>
      <c r="I5" s="36"/>
    </row>
    <row r="6" spans="1:9" ht="66" x14ac:dyDescent="0.3">
      <c r="A6" s="34">
        <v>3</v>
      </c>
      <c r="B6" s="35" t="s">
        <v>194</v>
      </c>
      <c r="C6" s="37" t="s">
        <v>195</v>
      </c>
      <c r="D6" s="36">
        <v>6</v>
      </c>
      <c r="E6" s="35" t="s">
        <v>55</v>
      </c>
      <c r="F6" s="36">
        <v>0</v>
      </c>
      <c r="G6" s="36">
        <v>0</v>
      </c>
      <c r="H6" s="36">
        <f>ROUND(D6*F6, 0)</f>
        <v>0</v>
      </c>
      <c r="I6" s="36">
        <f>ROUND(D6*G6, 0)</f>
        <v>0</v>
      </c>
    </row>
    <row r="7" spans="1:9" x14ac:dyDescent="0.3">
      <c r="A7" s="34"/>
      <c r="B7" s="35"/>
      <c r="C7" s="35"/>
      <c r="D7" s="36"/>
      <c r="E7" s="35"/>
      <c r="F7" s="36"/>
      <c r="G7" s="36"/>
      <c r="H7" s="36"/>
      <c r="I7" s="36"/>
    </row>
    <row r="8" spans="1:9" ht="66" x14ac:dyDescent="0.3">
      <c r="A8" s="34">
        <v>4</v>
      </c>
      <c r="B8" s="35" t="s">
        <v>196</v>
      </c>
      <c r="C8" s="37" t="s">
        <v>197</v>
      </c>
      <c r="D8" s="36">
        <v>2</v>
      </c>
      <c r="E8" s="35" t="s">
        <v>55</v>
      </c>
      <c r="F8" s="36">
        <v>0</v>
      </c>
      <c r="G8" s="36">
        <v>0</v>
      </c>
      <c r="H8" s="36">
        <f>ROUND(D8*F8, 0)</f>
        <v>0</v>
      </c>
      <c r="I8" s="36">
        <f>ROUND(D8*G8, 0)</f>
        <v>0</v>
      </c>
    </row>
    <row r="9" spans="1:9" x14ac:dyDescent="0.3">
      <c r="A9" s="34"/>
      <c r="B9" s="35"/>
      <c r="C9" s="35"/>
      <c r="D9" s="36"/>
      <c r="E9" s="35"/>
      <c r="F9" s="36"/>
      <c r="G9" s="36"/>
      <c r="H9" s="36"/>
      <c r="I9" s="36"/>
    </row>
    <row r="10" spans="1:9" ht="39.6" x14ac:dyDescent="0.3">
      <c r="A10" s="34">
        <v>5</v>
      </c>
      <c r="B10" s="35" t="s">
        <v>198</v>
      </c>
      <c r="C10" s="37" t="s">
        <v>199</v>
      </c>
      <c r="D10" s="36">
        <v>1</v>
      </c>
      <c r="E10" s="35" t="s">
        <v>55</v>
      </c>
      <c r="F10" s="36">
        <v>0</v>
      </c>
      <c r="G10" s="36">
        <v>0</v>
      </c>
      <c r="H10" s="36">
        <f>ROUND(D10*F10, 0)</f>
        <v>0</v>
      </c>
      <c r="I10" s="36">
        <f>ROUND(D10*G10, 0)</f>
        <v>0</v>
      </c>
    </row>
    <row r="11" spans="1:9" x14ac:dyDescent="0.3">
      <c r="A11" s="34"/>
      <c r="B11" s="35"/>
      <c r="C11" s="35"/>
      <c r="D11" s="36"/>
      <c r="E11" s="35"/>
      <c r="F11" s="36"/>
      <c r="G11" s="36"/>
      <c r="H11" s="36"/>
      <c r="I11" s="36"/>
    </row>
    <row r="12" spans="1:9" ht="39.6" x14ac:dyDescent="0.3">
      <c r="A12" s="34">
        <v>6</v>
      </c>
      <c r="B12" s="35" t="s">
        <v>200</v>
      </c>
      <c r="C12" s="37" t="s">
        <v>201</v>
      </c>
      <c r="D12" s="36">
        <v>1</v>
      </c>
      <c r="E12" s="35" t="s">
        <v>55</v>
      </c>
      <c r="F12" s="36">
        <v>0</v>
      </c>
      <c r="G12" s="36">
        <v>0</v>
      </c>
      <c r="H12" s="36">
        <f>ROUND(D12*F12, 0)</f>
        <v>0</v>
      </c>
      <c r="I12" s="36">
        <f>ROUND(D12*G12, 0)</f>
        <v>0</v>
      </c>
    </row>
    <row r="13" spans="1:9" x14ac:dyDescent="0.3">
      <c r="A13" s="34"/>
      <c r="B13" s="35"/>
      <c r="C13" s="37"/>
      <c r="D13" s="36"/>
      <c r="E13" s="35"/>
      <c r="F13" s="36"/>
      <c r="G13" s="36"/>
      <c r="H13" s="36"/>
      <c r="I13" s="36"/>
    </row>
    <row r="14" spans="1:9" ht="26.4" x14ac:dyDescent="0.3">
      <c r="A14" s="34">
        <v>7</v>
      </c>
      <c r="B14" s="35" t="s">
        <v>202</v>
      </c>
      <c r="C14" s="35" t="s">
        <v>203</v>
      </c>
      <c r="D14" s="36">
        <v>8</v>
      </c>
      <c r="E14" s="35" t="s">
        <v>55</v>
      </c>
      <c r="F14" s="36">
        <v>0</v>
      </c>
      <c r="G14" s="36">
        <v>0</v>
      </c>
      <c r="H14" s="36">
        <v>0</v>
      </c>
      <c r="I14" s="36">
        <v>0</v>
      </c>
    </row>
    <row r="15" spans="1:9" x14ac:dyDescent="0.3">
      <c r="A15" s="34"/>
      <c r="B15" s="35"/>
      <c r="C15" s="35"/>
      <c r="D15" s="36"/>
      <c r="E15" s="35"/>
      <c r="F15" s="36"/>
      <c r="G15" s="36"/>
      <c r="H15" s="36"/>
      <c r="I15" s="36"/>
    </row>
    <row r="16" spans="1:9" ht="92.4" x14ac:dyDescent="0.3">
      <c r="A16" s="39">
        <v>8</v>
      </c>
      <c r="B16" s="40" t="s">
        <v>204</v>
      </c>
      <c r="C16" s="40" t="s">
        <v>205</v>
      </c>
      <c r="D16" s="41">
        <v>1</v>
      </c>
      <c r="E16" s="40" t="s">
        <v>55</v>
      </c>
      <c r="F16" s="41">
        <v>0</v>
      </c>
      <c r="G16" s="41">
        <v>0</v>
      </c>
      <c r="H16" s="41">
        <v>0</v>
      </c>
      <c r="I16" s="41">
        <v>0</v>
      </c>
    </row>
    <row r="17" spans="1:9" ht="26.4" x14ac:dyDescent="0.3">
      <c r="A17" s="39">
        <v>9</v>
      </c>
      <c r="B17" s="40" t="s">
        <v>206</v>
      </c>
      <c r="C17" s="40" t="s">
        <v>207</v>
      </c>
      <c r="D17" s="41">
        <v>1</v>
      </c>
      <c r="E17" s="40" t="s">
        <v>55</v>
      </c>
      <c r="F17" s="41">
        <v>0</v>
      </c>
      <c r="G17" s="41">
        <v>0</v>
      </c>
      <c r="H17" s="41">
        <v>0</v>
      </c>
      <c r="I17" s="41">
        <v>0</v>
      </c>
    </row>
    <row r="18" spans="1:9" ht="105.6" x14ac:dyDescent="0.3">
      <c r="A18" s="39">
        <v>10</v>
      </c>
      <c r="B18" s="40" t="s">
        <v>208</v>
      </c>
      <c r="C18" s="40" t="s">
        <v>209</v>
      </c>
      <c r="D18" s="41">
        <v>1</v>
      </c>
      <c r="E18" s="40" t="s">
        <v>55</v>
      </c>
      <c r="F18" s="41">
        <v>0</v>
      </c>
      <c r="G18" s="41">
        <v>0</v>
      </c>
      <c r="H18" s="41">
        <v>0</v>
      </c>
      <c r="I18" s="41">
        <v>0</v>
      </c>
    </row>
    <row r="19" spans="1:9" x14ac:dyDescent="0.3">
      <c r="A19" s="31"/>
      <c r="B19" s="32"/>
      <c r="C19" s="32" t="s">
        <v>64</v>
      </c>
      <c r="D19" s="33"/>
      <c r="E19" s="32"/>
      <c r="F19" s="33"/>
      <c r="G19" s="33"/>
      <c r="H19" s="33">
        <f>ROUND(SUM(H2:H18),0)</f>
        <v>0</v>
      </c>
      <c r="I19" s="33">
        <f>ROUND(SUM(I2:I18),0)</f>
        <v>0</v>
      </c>
    </row>
  </sheetData>
  <pageMargins left="0.7" right="0.7" top="0.75" bottom="0.75" header="0.3" footer="0.3"/>
  <pageSetup paperSize="9" scale="86"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J22" sqref="J22"/>
    </sheetView>
  </sheetViews>
  <sheetFormatPr defaultRowHeight="14.4" x14ac:dyDescent="0.3"/>
  <cols>
    <col min="1" max="1" width="4.33203125" customWidth="1"/>
    <col min="2" max="2" width="17.21875" bestFit="1" customWidth="1"/>
    <col min="3" max="3" width="32.6640625" customWidth="1"/>
    <col min="4" max="4" width="6.88671875" customWidth="1"/>
    <col min="5" max="5" width="6.6640625" customWidth="1"/>
    <col min="6" max="7" width="8.33203125" customWidth="1"/>
    <col min="8" max="9" width="9.6640625" customWidth="1"/>
  </cols>
  <sheetData>
    <row r="1" spans="1:9" ht="26.4" x14ac:dyDescent="0.3">
      <c r="A1" s="31" t="s">
        <v>41</v>
      </c>
      <c r="B1" s="32" t="s">
        <v>42</v>
      </c>
      <c r="C1" s="32" t="s">
        <v>43</v>
      </c>
      <c r="D1" s="33" t="s">
        <v>44</v>
      </c>
      <c r="E1" s="32" t="s">
        <v>45</v>
      </c>
      <c r="F1" s="33" t="s">
        <v>46</v>
      </c>
      <c r="G1" s="33" t="s">
        <v>47</v>
      </c>
      <c r="H1" s="33" t="s">
        <v>48</v>
      </c>
      <c r="I1" s="33" t="s">
        <v>49</v>
      </c>
    </row>
    <row r="2" spans="1:9" ht="79.2" x14ac:dyDescent="0.3">
      <c r="A2" s="39">
        <v>1</v>
      </c>
      <c r="B2" s="40" t="s">
        <v>210</v>
      </c>
      <c r="C2" s="35" t="s">
        <v>211</v>
      </c>
      <c r="D2" s="41">
        <v>1</v>
      </c>
      <c r="E2" s="40" t="s">
        <v>55</v>
      </c>
      <c r="F2" s="42">
        <v>0</v>
      </c>
      <c r="G2" s="42">
        <v>0</v>
      </c>
      <c r="H2" s="41">
        <f>ROUND(D2*F2, 0)</f>
        <v>0</v>
      </c>
      <c r="I2" s="41">
        <v>0</v>
      </c>
    </row>
    <row r="3" spans="1:9" x14ac:dyDescent="0.3">
      <c r="A3" s="34"/>
      <c r="B3" s="35"/>
      <c r="C3" s="35"/>
      <c r="D3" s="36"/>
      <c r="E3" s="35"/>
      <c r="F3" s="36"/>
      <c r="G3" s="36"/>
      <c r="H3" s="36"/>
      <c r="I3" s="36"/>
    </row>
    <row r="4" spans="1:9" ht="92.4" x14ac:dyDescent="0.3">
      <c r="A4" s="39">
        <v>2</v>
      </c>
      <c r="B4" s="40" t="s">
        <v>212</v>
      </c>
      <c r="C4" s="35" t="s">
        <v>213</v>
      </c>
      <c r="D4" s="41">
        <v>1</v>
      </c>
      <c r="E4" s="40" t="s">
        <v>55</v>
      </c>
      <c r="F4" s="41">
        <v>0</v>
      </c>
      <c r="G4" s="41">
        <v>0</v>
      </c>
      <c r="H4" s="41">
        <v>0</v>
      </c>
      <c r="I4" s="41">
        <v>0</v>
      </c>
    </row>
    <row r="5" spans="1:9" x14ac:dyDescent="0.3">
      <c r="A5" s="34"/>
      <c r="B5" s="35"/>
      <c r="C5" s="35"/>
      <c r="D5" s="36"/>
      <c r="E5" s="35"/>
      <c r="F5" s="36"/>
      <c r="G5" s="36"/>
      <c r="H5" s="36"/>
      <c r="I5" s="36"/>
    </row>
    <row r="6" spans="1:9" ht="79.2" x14ac:dyDescent="0.3">
      <c r="A6" s="39">
        <v>3</v>
      </c>
      <c r="B6" s="40" t="s">
        <v>214</v>
      </c>
      <c r="C6" s="35" t="s">
        <v>215</v>
      </c>
      <c r="D6" s="41">
        <v>1</v>
      </c>
      <c r="E6" s="40" t="s">
        <v>55</v>
      </c>
      <c r="F6" s="41">
        <v>0</v>
      </c>
      <c r="G6" s="41">
        <v>0</v>
      </c>
      <c r="H6" s="41">
        <v>0</v>
      </c>
      <c r="I6" s="41">
        <v>0</v>
      </c>
    </row>
    <row r="7" spans="1:9" x14ac:dyDescent="0.3">
      <c r="A7" s="43"/>
      <c r="B7" s="44"/>
      <c r="C7" s="44"/>
      <c r="D7" s="45"/>
      <c r="E7" s="44"/>
      <c r="F7" s="45"/>
      <c r="G7" s="45"/>
      <c r="H7" s="45"/>
      <c r="I7" s="45"/>
    </row>
    <row r="8" spans="1:9" ht="110.4" x14ac:dyDescent="0.3">
      <c r="A8" s="46">
        <v>4</v>
      </c>
      <c r="B8" s="47" t="s">
        <v>216</v>
      </c>
      <c r="C8" s="48" t="s">
        <v>217</v>
      </c>
      <c r="D8" s="47">
        <v>2</v>
      </c>
      <c r="E8" s="47" t="s">
        <v>55</v>
      </c>
      <c r="F8" s="47">
        <v>0</v>
      </c>
      <c r="G8" s="47">
        <v>0</v>
      </c>
      <c r="H8" s="47">
        <v>0</v>
      </c>
      <c r="I8" s="47">
        <v>0</v>
      </c>
    </row>
    <row r="9" spans="1:9" x14ac:dyDescent="0.3">
      <c r="A9" s="49"/>
      <c r="B9" s="49"/>
      <c r="C9" s="49"/>
      <c r="D9" s="49"/>
      <c r="E9" s="49"/>
      <c r="F9" s="49"/>
      <c r="G9" s="49"/>
      <c r="H9" s="49"/>
      <c r="I9" s="49"/>
    </row>
    <row r="10" spans="1:9" ht="165.6" x14ac:dyDescent="0.3">
      <c r="A10" s="50">
        <v>5</v>
      </c>
      <c r="B10" s="51" t="s">
        <v>218</v>
      </c>
      <c r="C10" s="52" t="s">
        <v>219</v>
      </c>
      <c r="D10" s="53">
        <v>1</v>
      </c>
      <c r="E10" s="50" t="s">
        <v>55</v>
      </c>
      <c r="F10" s="51">
        <v>0</v>
      </c>
      <c r="G10" s="51">
        <v>0</v>
      </c>
      <c r="H10" s="53">
        <v>0</v>
      </c>
      <c r="I10" s="53">
        <v>0</v>
      </c>
    </row>
    <row r="11" spans="1:9" x14ac:dyDescent="0.3">
      <c r="A11" s="49"/>
      <c r="B11" s="49"/>
      <c r="C11" s="49"/>
      <c r="D11" s="49"/>
      <c r="E11" s="49"/>
      <c r="F11" s="49"/>
      <c r="G11" s="49"/>
      <c r="H11" s="49"/>
      <c r="I11" s="49"/>
    </row>
    <row r="12" spans="1:9" ht="193.2" x14ac:dyDescent="0.3">
      <c r="A12" s="50">
        <v>6</v>
      </c>
      <c r="B12" s="47" t="s">
        <v>220</v>
      </c>
      <c r="C12" s="48" t="s">
        <v>221</v>
      </c>
      <c r="D12" s="47">
        <v>1</v>
      </c>
      <c r="E12" s="47" t="s">
        <v>55</v>
      </c>
      <c r="F12" s="47">
        <v>0</v>
      </c>
      <c r="G12" s="47">
        <v>0</v>
      </c>
      <c r="H12" s="47">
        <v>0</v>
      </c>
      <c r="I12" s="47">
        <v>0</v>
      </c>
    </row>
    <row r="13" spans="1:9" x14ac:dyDescent="0.3">
      <c r="A13" s="49"/>
      <c r="B13" s="49"/>
      <c r="C13" s="49"/>
      <c r="D13" s="49"/>
      <c r="E13" s="49"/>
      <c r="F13" s="49"/>
      <c r="G13" s="49"/>
      <c r="H13" s="49"/>
      <c r="I13" s="49"/>
    </row>
    <row r="14" spans="1:9" ht="207" x14ac:dyDescent="0.3">
      <c r="A14" s="50">
        <v>7</v>
      </c>
      <c r="B14" s="47" t="s">
        <v>222</v>
      </c>
      <c r="C14" s="48" t="s">
        <v>223</v>
      </c>
      <c r="D14" s="47">
        <v>1</v>
      </c>
      <c r="E14" s="47" t="s">
        <v>55</v>
      </c>
      <c r="F14" s="47">
        <v>0</v>
      </c>
      <c r="G14" s="47">
        <v>0</v>
      </c>
      <c r="H14" s="47">
        <v>0</v>
      </c>
      <c r="I14" s="47">
        <v>0</v>
      </c>
    </row>
    <row r="15" spans="1:9" x14ac:dyDescent="0.3">
      <c r="A15" s="49"/>
      <c r="B15" s="49"/>
      <c r="C15" s="49"/>
      <c r="D15" s="49"/>
      <c r="E15" s="49"/>
      <c r="F15" s="49"/>
      <c r="G15" s="49"/>
      <c r="H15" s="49"/>
      <c r="I15" s="49"/>
    </row>
    <row r="16" spans="1:9" ht="27.6" x14ac:dyDescent="0.3">
      <c r="A16" s="52">
        <v>8</v>
      </c>
      <c r="B16" s="48"/>
      <c r="C16" s="48" t="s">
        <v>224</v>
      </c>
      <c r="D16" s="54">
        <v>1</v>
      </c>
      <c r="E16" s="48" t="s">
        <v>55</v>
      </c>
      <c r="F16" s="54">
        <v>0</v>
      </c>
      <c r="G16" s="54">
        <v>0</v>
      </c>
      <c r="H16" s="54">
        <f>ROUND(D16*F16, 0)</f>
        <v>0</v>
      </c>
      <c r="I16" s="54">
        <f>ROUND(D16*G16, 0)</f>
        <v>0</v>
      </c>
    </row>
    <row r="17" spans="1:9" x14ac:dyDescent="0.3">
      <c r="A17" s="49"/>
      <c r="B17" s="49"/>
      <c r="C17" s="49"/>
      <c r="D17" s="49"/>
      <c r="E17" s="49"/>
      <c r="F17" s="49"/>
      <c r="G17" s="49"/>
      <c r="H17" s="49"/>
      <c r="I17" s="49"/>
    </row>
    <row r="18" spans="1:9" ht="27.6" x14ac:dyDescent="0.3">
      <c r="A18" s="52">
        <v>9</v>
      </c>
      <c r="B18" s="48"/>
      <c r="C18" s="48" t="s">
        <v>225</v>
      </c>
      <c r="D18" s="54">
        <v>1</v>
      </c>
      <c r="E18" s="48" t="s">
        <v>55</v>
      </c>
      <c r="F18" s="54">
        <v>0</v>
      </c>
      <c r="G18" s="54">
        <v>0</v>
      </c>
      <c r="H18" s="54">
        <v>0</v>
      </c>
      <c r="I18" s="54">
        <v>0</v>
      </c>
    </row>
    <row r="19" spans="1:9" x14ac:dyDescent="0.3">
      <c r="A19" s="55"/>
      <c r="B19" s="56"/>
      <c r="C19" s="57" t="s">
        <v>64</v>
      </c>
      <c r="D19" s="58"/>
      <c r="E19" s="57"/>
      <c r="F19" s="58"/>
      <c r="G19" s="58"/>
      <c r="H19" s="58">
        <f>ROUND(SUM(H1:H16),0)</f>
        <v>0</v>
      </c>
      <c r="I19" s="58">
        <f>SUM(I1:I18)</f>
        <v>0</v>
      </c>
    </row>
  </sheetData>
  <pageMargins left="0.7" right="0.7" top="0.75" bottom="0.75" header="0.3" footer="0.3"/>
  <pageSetup paperSize="9" scale="84"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workbookViewId="0">
      <selection activeCell="C12" sqref="C12:D12"/>
    </sheetView>
  </sheetViews>
  <sheetFormatPr defaultRowHeight="14.4" x14ac:dyDescent="0.3"/>
  <cols>
    <col min="1" max="1" width="32.33203125" customWidth="1"/>
    <col min="2" max="2" width="12.5546875" customWidth="1"/>
    <col min="3" max="3" width="18.88671875" customWidth="1"/>
    <col min="4" max="4" width="22.109375" customWidth="1"/>
  </cols>
  <sheetData>
    <row r="1" spans="1:8" ht="15.6" x14ac:dyDescent="0.3">
      <c r="A1" s="59"/>
      <c r="B1" s="59"/>
      <c r="C1" s="59"/>
      <c r="D1" s="49"/>
      <c r="E1" s="49"/>
      <c r="F1" s="49"/>
      <c r="G1" s="49"/>
      <c r="H1" s="49"/>
    </row>
    <row r="2" spans="1:8" ht="15.6" x14ac:dyDescent="0.3">
      <c r="A2" s="103" t="s">
        <v>226</v>
      </c>
      <c r="B2" s="104"/>
      <c r="C2" s="104"/>
      <c r="D2" s="104"/>
      <c r="E2" s="103"/>
      <c r="F2" s="104"/>
      <c r="G2" s="104"/>
      <c r="H2" s="104"/>
    </row>
    <row r="3" spans="1:8" ht="15.6" x14ac:dyDescent="0.3">
      <c r="A3" s="60"/>
      <c r="B3" s="61"/>
      <c r="C3" s="61"/>
      <c r="D3" s="61"/>
      <c r="E3" s="60"/>
      <c r="F3" s="61"/>
      <c r="G3" s="61"/>
      <c r="H3" s="61"/>
    </row>
    <row r="4" spans="1:8" ht="15.6" x14ac:dyDescent="0.3">
      <c r="A4" s="103" t="s">
        <v>227</v>
      </c>
      <c r="B4" s="104"/>
      <c r="C4" s="104"/>
      <c r="D4" s="104"/>
      <c r="E4" s="49"/>
      <c r="F4" s="49"/>
      <c r="G4" s="49"/>
      <c r="H4" s="49"/>
    </row>
    <row r="5" spans="1:8" ht="15.6" x14ac:dyDescent="0.3">
      <c r="A5" s="60"/>
      <c r="B5" s="61"/>
      <c r="C5" s="61"/>
      <c r="D5" s="61"/>
      <c r="E5" s="49"/>
      <c r="F5" s="49"/>
      <c r="G5" s="49"/>
      <c r="H5" s="49"/>
    </row>
    <row r="6" spans="1:8" ht="15.6" x14ac:dyDescent="0.3">
      <c r="A6" s="103" t="s">
        <v>228</v>
      </c>
      <c r="B6" s="104"/>
      <c r="C6" s="104"/>
      <c r="D6" s="104"/>
      <c r="E6" s="49"/>
      <c r="F6" s="49"/>
      <c r="G6" s="49"/>
      <c r="H6" s="49"/>
    </row>
    <row r="7" spans="1:8" ht="15.6" x14ac:dyDescent="0.3">
      <c r="A7" s="60"/>
      <c r="B7" s="61"/>
      <c r="C7" s="61"/>
      <c r="D7" s="61"/>
      <c r="E7" s="49"/>
      <c r="F7" s="49"/>
      <c r="G7" s="49"/>
      <c r="H7" s="49"/>
    </row>
    <row r="8" spans="1:8" ht="15.6" x14ac:dyDescent="0.3">
      <c r="A8" s="11" t="s">
        <v>0</v>
      </c>
      <c r="B8" s="11"/>
      <c r="C8" s="62" t="s">
        <v>18</v>
      </c>
      <c r="D8" s="62" t="s">
        <v>19</v>
      </c>
      <c r="E8" s="49"/>
      <c r="F8" s="49"/>
      <c r="G8" s="49"/>
      <c r="H8" s="49"/>
    </row>
    <row r="9" spans="1:8" ht="15.6" x14ac:dyDescent="0.3">
      <c r="A9" s="11" t="s">
        <v>20</v>
      </c>
      <c r="B9" s="11"/>
      <c r="C9" s="63">
        <v>0</v>
      </c>
      <c r="D9" s="63">
        <v>0</v>
      </c>
      <c r="E9" s="49"/>
      <c r="F9" s="49"/>
      <c r="G9" s="49"/>
      <c r="H9" s="49"/>
    </row>
    <row r="10" spans="1:8" ht="15.6" x14ac:dyDescent="0.3">
      <c r="A10" s="11" t="s">
        <v>99</v>
      </c>
      <c r="B10" s="11"/>
      <c r="C10" s="63">
        <f>C9</f>
        <v>0</v>
      </c>
      <c r="D10" s="63">
        <f>D9</f>
        <v>0</v>
      </c>
      <c r="E10" s="49"/>
      <c r="F10" s="49"/>
      <c r="G10" s="49"/>
      <c r="H10" s="49"/>
    </row>
    <row r="11" spans="1:8" ht="15.6" x14ac:dyDescent="0.3">
      <c r="A11" s="27" t="s">
        <v>1</v>
      </c>
      <c r="B11" s="27"/>
      <c r="C11" s="105">
        <f>ROUND(C10+D10,0)</f>
        <v>0</v>
      </c>
      <c r="D11" s="105"/>
      <c r="E11" s="49"/>
      <c r="F11" s="49"/>
      <c r="G11" s="49"/>
      <c r="H11" s="49"/>
    </row>
    <row r="12" spans="1:8" ht="15.6" x14ac:dyDescent="0.3">
      <c r="A12" s="11" t="s">
        <v>33</v>
      </c>
      <c r="B12" s="13">
        <v>0.27</v>
      </c>
      <c r="C12" s="106">
        <f>ROUND(C11*B12,0)</f>
        <v>0</v>
      </c>
      <c r="D12" s="106"/>
      <c r="E12" s="49"/>
      <c r="F12" s="49"/>
      <c r="G12" s="49"/>
      <c r="H12" s="49"/>
    </row>
    <row r="13" spans="1:8" ht="15.6" x14ac:dyDescent="0.3">
      <c r="A13" s="11" t="s">
        <v>229</v>
      </c>
      <c r="B13" s="11"/>
      <c r="C13" s="107">
        <f>ROUND(C11+C12,0)</f>
        <v>0</v>
      </c>
      <c r="D13" s="107"/>
      <c r="E13" s="49"/>
      <c r="F13" s="49"/>
      <c r="G13" s="49"/>
      <c r="H13" s="49"/>
    </row>
    <row r="14" spans="1:8" x14ac:dyDescent="0.3">
      <c r="A14" s="8"/>
      <c r="B14" s="2"/>
      <c r="C14" s="2"/>
      <c r="D14" s="2"/>
      <c r="E14" s="49"/>
      <c r="F14" s="49"/>
      <c r="G14" s="49"/>
      <c r="H14" s="49"/>
    </row>
    <row r="15" spans="1:8" ht="15.6" x14ac:dyDescent="0.3">
      <c r="A15" s="64" t="s">
        <v>230</v>
      </c>
      <c r="B15" s="64"/>
      <c r="C15" s="64"/>
      <c r="D15" s="64"/>
      <c r="E15" s="49"/>
      <c r="F15" s="49"/>
      <c r="G15" s="49"/>
      <c r="H15" s="49"/>
    </row>
    <row r="16" spans="1:8" x14ac:dyDescent="0.3">
      <c r="A16" s="108" t="s">
        <v>231</v>
      </c>
      <c r="B16" s="109"/>
      <c r="C16" s="109"/>
      <c r="D16" s="109"/>
      <c r="E16" s="49"/>
      <c r="F16" s="49"/>
      <c r="G16" s="49"/>
      <c r="H16" s="49"/>
    </row>
    <row r="17" spans="1:8" ht="30.6" customHeight="1" x14ac:dyDescent="0.3">
      <c r="A17" s="109"/>
      <c r="B17" s="109"/>
      <c r="C17" s="109"/>
      <c r="D17" s="109"/>
      <c r="E17" s="49"/>
      <c r="F17" s="49"/>
      <c r="G17" s="49"/>
      <c r="H17" s="49"/>
    </row>
    <row r="18" spans="1:8" ht="45.6" customHeight="1" x14ac:dyDescent="0.3">
      <c r="A18" s="108" t="s">
        <v>232</v>
      </c>
      <c r="B18" s="108"/>
      <c r="C18" s="108"/>
      <c r="D18" s="108"/>
      <c r="E18" s="64"/>
      <c r="F18" s="64"/>
      <c r="G18" s="64"/>
      <c r="H18" s="64"/>
    </row>
    <row r="19" spans="1:8" ht="44.4" customHeight="1" x14ac:dyDescent="0.3">
      <c r="A19" s="108" t="s">
        <v>233</v>
      </c>
      <c r="B19" s="108"/>
      <c r="C19" s="108"/>
      <c r="D19" s="108"/>
      <c r="E19" s="64"/>
      <c r="F19" s="64"/>
      <c r="G19" s="64"/>
      <c r="H19" s="64"/>
    </row>
    <row r="20" spans="1:8" x14ac:dyDescent="0.3">
      <c r="A20" s="108" t="s">
        <v>234</v>
      </c>
      <c r="B20" s="109"/>
      <c r="C20" s="109"/>
      <c r="D20" s="109"/>
    </row>
    <row r="21" spans="1:8" x14ac:dyDescent="0.3">
      <c r="A21" s="109"/>
      <c r="B21" s="109"/>
      <c r="C21" s="109"/>
      <c r="D21" s="109"/>
    </row>
    <row r="22" spans="1:8" ht="15.6" x14ac:dyDescent="0.3">
      <c r="A22" s="65"/>
      <c r="B22" s="65"/>
      <c r="C22" s="65"/>
      <c r="D22" s="65"/>
    </row>
    <row r="23" spans="1:8" ht="15.6" x14ac:dyDescent="0.3">
      <c r="A23" s="65"/>
      <c r="B23" s="65"/>
      <c r="C23" s="65"/>
      <c r="D23" s="65"/>
    </row>
    <row r="24" spans="1:8" ht="15.6" x14ac:dyDescent="0.3">
      <c r="A24" s="65"/>
      <c r="B24" s="65"/>
      <c r="C24" s="65"/>
      <c r="D24" s="65"/>
    </row>
    <row r="25" spans="1:8" x14ac:dyDescent="0.3">
      <c r="D25" t="s">
        <v>235</v>
      </c>
    </row>
    <row r="26" spans="1:8" x14ac:dyDescent="0.3">
      <c r="C26" s="101" t="s">
        <v>236</v>
      </c>
      <c r="D26" s="102"/>
      <c r="E26" s="102"/>
      <c r="F26" s="102"/>
    </row>
    <row r="27" spans="1:8" x14ac:dyDescent="0.3">
      <c r="C27" s="102"/>
      <c r="D27" s="102"/>
      <c r="E27" s="102"/>
      <c r="F27" s="102"/>
    </row>
  </sheetData>
  <mergeCells count="12">
    <mergeCell ref="C26:F27"/>
    <mergeCell ref="A2:D2"/>
    <mergeCell ref="E2:H2"/>
    <mergeCell ref="A4:D4"/>
    <mergeCell ref="A6:D6"/>
    <mergeCell ref="C11:D11"/>
    <mergeCell ref="C12:D12"/>
    <mergeCell ref="C13:D13"/>
    <mergeCell ref="A16:D17"/>
    <mergeCell ref="A18:D18"/>
    <mergeCell ref="A19:D19"/>
    <mergeCell ref="A20:D21"/>
  </mergeCells>
  <pageMargins left="0.7" right="0.7" top="0.75" bottom="0.75" header="0.3" footer="0.3"/>
  <pageSetup paperSize="9" scale="72"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11" sqref="C11"/>
    </sheetView>
  </sheetViews>
  <sheetFormatPr defaultRowHeight="14.4" x14ac:dyDescent="0.3"/>
  <cols>
    <col min="1" max="1" width="36.44140625" customWidth="1"/>
    <col min="2" max="3" width="20.6640625" customWidth="1"/>
  </cols>
  <sheetData>
    <row r="1" spans="1:3" ht="15.6" x14ac:dyDescent="0.3">
      <c r="A1" s="14" t="s">
        <v>4</v>
      </c>
      <c r="B1" s="66" t="s">
        <v>21</v>
      </c>
      <c r="C1" s="66" t="s">
        <v>22</v>
      </c>
    </row>
    <row r="2" spans="1:3" ht="15.6" x14ac:dyDescent="0.3">
      <c r="A2" s="28" t="s">
        <v>237</v>
      </c>
      <c r="B2" s="29">
        <v>0</v>
      </c>
      <c r="C2" s="29">
        <v>0</v>
      </c>
    </row>
    <row r="3" spans="1:3" ht="15.6" x14ac:dyDescent="0.3">
      <c r="A3" s="14" t="s">
        <v>5</v>
      </c>
      <c r="B3" s="30">
        <f>ROUND(SUM(B2:B2),0)</f>
        <v>0</v>
      </c>
      <c r="C3" s="30">
        <f>ROUND(SUM(C2:C2), 0)</f>
        <v>0</v>
      </c>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Layout" topLeftCell="A10" zoomScaleNormal="100" workbookViewId="0">
      <selection activeCell="F15" sqref="F15"/>
    </sheetView>
  </sheetViews>
  <sheetFormatPr defaultRowHeight="14.4" x14ac:dyDescent="0.3"/>
  <cols>
    <col min="1" max="1" width="4.33203125" customWidth="1"/>
    <col min="2" max="2" width="9.6640625" customWidth="1"/>
    <col min="3" max="3" width="87.44140625" customWidth="1"/>
    <col min="4" max="4" width="7.44140625" customWidth="1"/>
    <col min="5" max="5" width="8.109375" customWidth="1"/>
    <col min="6" max="6" width="10.109375" customWidth="1"/>
    <col min="7" max="7" width="11.109375" customWidth="1"/>
    <col min="8" max="8" width="11" customWidth="1"/>
    <col min="9" max="9" width="10.109375" customWidth="1"/>
  </cols>
  <sheetData>
    <row r="1" spans="1:9" ht="27.6" x14ac:dyDescent="0.3">
      <c r="A1" s="67" t="s">
        <v>41</v>
      </c>
      <c r="B1" s="68" t="s">
        <v>42</v>
      </c>
      <c r="C1" s="68" t="s">
        <v>43</v>
      </c>
      <c r="D1" s="69" t="s">
        <v>65</v>
      </c>
      <c r="E1" s="68" t="s">
        <v>45</v>
      </c>
      <c r="F1" s="69" t="s">
        <v>46</v>
      </c>
      <c r="G1" s="69" t="s">
        <v>47</v>
      </c>
      <c r="H1" s="69" t="s">
        <v>48</v>
      </c>
      <c r="I1" s="69" t="s">
        <v>49</v>
      </c>
    </row>
    <row r="2" spans="1:9" ht="358.8" x14ac:dyDescent="0.3">
      <c r="A2" s="52">
        <v>1</v>
      </c>
      <c r="B2" s="70" t="s">
        <v>238</v>
      </c>
      <c r="C2" s="71" t="s">
        <v>239</v>
      </c>
      <c r="D2" s="72">
        <v>40</v>
      </c>
      <c r="E2" s="73" t="s">
        <v>104</v>
      </c>
      <c r="F2" s="74">
        <v>0</v>
      </c>
      <c r="G2" s="74">
        <v>0</v>
      </c>
      <c r="H2" s="74">
        <f>D2*F2</f>
        <v>0</v>
      </c>
      <c r="I2" s="74">
        <f t="shared" ref="I2:I13" si="0">G2*D2</f>
        <v>0</v>
      </c>
    </row>
    <row r="3" spans="1:9" ht="41.4" x14ac:dyDescent="0.3">
      <c r="A3" s="52">
        <v>2</v>
      </c>
      <c r="B3" s="70" t="s">
        <v>240</v>
      </c>
      <c r="C3" s="71" t="s">
        <v>241</v>
      </c>
      <c r="D3" s="72">
        <v>20</v>
      </c>
      <c r="E3" s="73" t="s">
        <v>104</v>
      </c>
      <c r="F3" s="74">
        <v>0</v>
      </c>
      <c r="G3" s="74">
        <v>0</v>
      </c>
      <c r="H3" s="74">
        <f>D3*F3</f>
        <v>0</v>
      </c>
      <c r="I3" s="74">
        <f t="shared" si="0"/>
        <v>0</v>
      </c>
    </row>
    <row r="4" spans="1:9" ht="96.6" x14ac:dyDescent="0.3">
      <c r="A4" s="52">
        <v>3</v>
      </c>
      <c r="B4" s="70" t="s">
        <v>242</v>
      </c>
      <c r="C4" s="71" t="s">
        <v>243</v>
      </c>
      <c r="D4" s="72">
        <v>30</v>
      </c>
      <c r="E4" s="73" t="s">
        <v>104</v>
      </c>
      <c r="F4" s="74">
        <v>0</v>
      </c>
      <c r="G4" s="74">
        <v>0</v>
      </c>
      <c r="H4" s="74">
        <f>D4*F4</f>
        <v>0</v>
      </c>
      <c r="I4" s="74">
        <f t="shared" si="0"/>
        <v>0</v>
      </c>
    </row>
    <row r="5" spans="1:9" ht="96.6" x14ac:dyDescent="0.3">
      <c r="A5" s="52">
        <v>4</v>
      </c>
      <c r="B5" s="70" t="s">
        <v>244</v>
      </c>
      <c r="C5" s="71" t="s">
        <v>245</v>
      </c>
      <c r="D5" s="72">
        <v>200</v>
      </c>
      <c r="E5" s="73" t="s">
        <v>104</v>
      </c>
      <c r="F5" s="74">
        <v>0</v>
      </c>
      <c r="G5" s="74">
        <v>0</v>
      </c>
      <c r="H5" s="74">
        <f>D5*F5</f>
        <v>0</v>
      </c>
      <c r="I5" s="74">
        <f t="shared" si="0"/>
        <v>0</v>
      </c>
    </row>
    <row r="6" spans="1:9" ht="41.4" x14ac:dyDescent="0.3">
      <c r="A6" s="52">
        <v>5</v>
      </c>
      <c r="B6" s="70" t="s">
        <v>246</v>
      </c>
      <c r="C6" s="75" t="s">
        <v>247</v>
      </c>
      <c r="D6" s="72">
        <v>16</v>
      </c>
      <c r="E6" s="73" t="s">
        <v>248</v>
      </c>
      <c r="F6" s="74">
        <v>0</v>
      </c>
      <c r="G6" s="74">
        <v>0</v>
      </c>
      <c r="H6" s="74">
        <f>D6*F6</f>
        <v>0</v>
      </c>
      <c r="I6" s="74">
        <f t="shared" si="0"/>
        <v>0</v>
      </c>
    </row>
    <row r="7" spans="1:9" ht="82.8" x14ac:dyDescent="0.3">
      <c r="A7" s="52">
        <v>6</v>
      </c>
      <c r="B7" s="70" t="s">
        <v>249</v>
      </c>
      <c r="C7" s="71" t="s">
        <v>250</v>
      </c>
      <c r="D7" s="72">
        <v>1</v>
      </c>
      <c r="E7" s="73" t="s">
        <v>251</v>
      </c>
      <c r="F7" s="74">
        <v>0</v>
      </c>
      <c r="G7" s="74">
        <v>0</v>
      </c>
      <c r="H7" s="74">
        <f>F7*D7</f>
        <v>0</v>
      </c>
      <c r="I7" s="74">
        <f t="shared" si="0"/>
        <v>0</v>
      </c>
    </row>
    <row r="8" spans="1:9" x14ac:dyDescent="0.3">
      <c r="A8" s="52">
        <v>7</v>
      </c>
      <c r="B8" s="70" t="s">
        <v>252</v>
      </c>
      <c r="C8" s="76" t="s">
        <v>253</v>
      </c>
      <c r="D8" s="72">
        <v>3</v>
      </c>
      <c r="E8" s="73" t="s">
        <v>251</v>
      </c>
      <c r="F8" s="74">
        <v>0</v>
      </c>
      <c r="G8" s="74">
        <v>0</v>
      </c>
      <c r="H8" s="74">
        <f>D8*F8</f>
        <v>0</v>
      </c>
      <c r="I8" s="74">
        <f t="shared" si="0"/>
        <v>0</v>
      </c>
    </row>
    <row r="9" spans="1:9" x14ac:dyDescent="0.3">
      <c r="A9" s="52">
        <v>8</v>
      </c>
      <c r="B9" s="70" t="s">
        <v>254</v>
      </c>
      <c r="C9" s="76" t="s">
        <v>255</v>
      </c>
      <c r="D9" s="72">
        <v>4</v>
      </c>
      <c r="E9" s="73" t="s">
        <v>251</v>
      </c>
      <c r="F9" s="74">
        <v>0</v>
      </c>
      <c r="G9" s="74">
        <v>0</v>
      </c>
      <c r="H9" s="74">
        <f>F9*D9</f>
        <v>0</v>
      </c>
      <c r="I9" s="74">
        <f t="shared" si="0"/>
        <v>0</v>
      </c>
    </row>
    <row r="10" spans="1:9" ht="248.4" x14ac:dyDescent="0.3">
      <c r="A10" s="52">
        <v>9</v>
      </c>
      <c r="B10" s="70" t="s">
        <v>256</v>
      </c>
      <c r="C10" s="75" t="s">
        <v>257</v>
      </c>
      <c r="D10" s="72">
        <v>1</v>
      </c>
      <c r="E10" s="73" t="s">
        <v>251</v>
      </c>
      <c r="F10" s="74">
        <v>0</v>
      </c>
      <c r="G10" s="74">
        <v>0</v>
      </c>
      <c r="H10" s="74">
        <f>F10*D10</f>
        <v>0</v>
      </c>
      <c r="I10" s="74">
        <f t="shared" si="0"/>
        <v>0</v>
      </c>
    </row>
    <row r="11" spans="1:9" ht="27.6" x14ac:dyDescent="0.3">
      <c r="A11" s="52">
        <v>10</v>
      </c>
      <c r="B11" s="70" t="s">
        <v>258</v>
      </c>
      <c r="C11" s="71" t="s">
        <v>259</v>
      </c>
      <c r="D11" s="72">
        <v>240</v>
      </c>
      <c r="E11" s="73" t="s">
        <v>104</v>
      </c>
      <c r="F11" s="74">
        <v>0</v>
      </c>
      <c r="G11" s="74">
        <v>0</v>
      </c>
      <c r="H11" s="74">
        <f>F11*D11</f>
        <v>0</v>
      </c>
      <c r="I11" s="74">
        <f t="shared" si="0"/>
        <v>0</v>
      </c>
    </row>
    <row r="12" spans="1:9" ht="27.6" x14ac:dyDescent="0.3">
      <c r="A12" s="52">
        <v>11</v>
      </c>
      <c r="B12" s="70" t="s">
        <v>260</v>
      </c>
      <c r="C12" s="71" t="s">
        <v>261</v>
      </c>
      <c r="D12" s="72">
        <v>5</v>
      </c>
      <c r="E12" s="73" t="s">
        <v>251</v>
      </c>
      <c r="F12" s="74">
        <v>0</v>
      </c>
      <c r="G12" s="74">
        <v>0</v>
      </c>
      <c r="H12" s="74">
        <f>D12*F12</f>
        <v>0</v>
      </c>
      <c r="I12" s="74">
        <f t="shared" si="0"/>
        <v>0</v>
      </c>
    </row>
    <row r="13" spans="1:9" ht="41.4" x14ac:dyDescent="0.3">
      <c r="A13" s="52">
        <v>12</v>
      </c>
      <c r="B13" s="70" t="s">
        <v>262</v>
      </c>
      <c r="C13" s="48" t="s">
        <v>263</v>
      </c>
      <c r="D13" s="72">
        <v>1</v>
      </c>
      <c r="E13" s="73" t="s">
        <v>251</v>
      </c>
      <c r="F13" s="74">
        <v>0</v>
      </c>
      <c r="G13" s="74">
        <v>0</v>
      </c>
      <c r="H13" s="74">
        <f>F13*D13</f>
        <v>0</v>
      </c>
      <c r="I13" s="74">
        <f t="shared" si="0"/>
        <v>0</v>
      </c>
    </row>
    <row r="14" spans="1:9" x14ac:dyDescent="0.3">
      <c r="A14" s="67"/>
      <c r="B14" s="68"/>
      <c r="C14" s="68" t="s">
        <v>64</v>
      </c>
      <c r="D14" s="69"/>
      <c r="E14" s="68"/>
      <c r="F14" s="69"/>
      <c r="G14" s="69"/>
      <c r="H14" s="77">
        <f>ROUND(SUM(H2:H13),0)</f>
        <v>0</v>
      </c>
      <c r="I14" s="77">
        <f>ROUND(SUM(I2:I13),0)</f>
        <v>0</v>
      </c>
    </row>
    <row r="15" spans="1:9" x14ac:dyDescent="0.3">
      <c r="A15" s="78"/>
      <c r="B15" s="78"/>
      <c r="C15" s="79"/>
      <c r="D15" s="80"/>
      <c r="E15" s="79"/>
      <c r="F15" s="81"/>
      <c r="G15" s="81"/>
      <c r="H15" s="82"/>
      <c r="I15" s="79"/>
    </row>
  </sheetData>
  <pageMargins left="0.7" right="0.7" top="0.75" bottom="0.75" header="0.3" footer="0.3"/>
  <pageSetup paperSize="9" scale="54" fitToHeight="0" orientation="portrait" r:id="rId1"/>
  <headerFooter>
    <oddHeader>&amp;LJUH VÁGÓHÍD ÉS HÚSÜZEM- 4242 Hajdúhadház, Bocskai tér 1. &amp;CTervezői
Árazott költségvetés&amp;RHűtéstechnikai munkák kivitelezése</oddHeader>
    <oddFooter>&amp;LKészítette: Horváth Zsolt Csaba 
okl. gépészmérnök tervező / G-01-67317
&amp;D&amp;R1/2. oldal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13" workbookViewId="0">
      <selection activeCell="D33" sqref="D33"/>
    </sheetView>
  </sheetViews>
  <sheetFormatPr defaultRowHeight="14.4" x14ac:dyDescent="0.3"/>
  <cols>
    <col min="1" max="1" width="36.44140625" customWidth="1"/>
    <col min="2" max="2" width="10.6640625" customWidth="1"/>
    <col min="3" max="4" width="15.6640625" customWidth="1"/>
  </cols>
  <sheetData>
    <row r="1" spans="1:4" ht="15.6" x14ac:dyDescent="0.3">
      <c r="A1" s="97"/>
      <c r="B1" s="97"/>
      <c r="C1" s="97"/>
      <c r="D1" s="97"/>
    </row>
    <row r="2" spans="1:4" ht="15.6" x14ac:dyDescent="0.3">
      <c r="A2" s="97"/>
      <c r="B2" s="97"/>
      <c r="C2" s="97"/>
      <c r="D2" s="97"/>
    </row>
    <row r="3" spans="1:4" ht="15.6" x14ac:dyDescent="0.3">
      <c r="A3" s="97"/>
      <c r="B3" s="97"/>
      <c r="C3" s="97"/>
      <c r="D3" s="97"/>
    </row>
    <row r="4" spans="1:4" ht="15.6" x14ac:dyDescent="0.3">
      <c r="A4" s="94"/>
      <c r="B4" s="94"/>
      <c r="C4" s="94"/>
      <c r="D4" s="94"/>
    </row>
    <row r="5" spans="1:4" ht="15.6" x14ac:dyDescent="0.3">
      <c r="A5" s="94"/>
      <c r="B5" s="94"/>
      <c r="C5" s="94"/>
      <c r="D5" s="94"/>
    </row>
    <row r="6" spans="1:4" ht="15.6" x14ac:dyDescent="0.3">
      <c r="A6" s="94"/>
      <c r="B6" s="94"/>
      <c r="C6" s="94"/>
      <c r="D6" s="94"/>
    </row>
    <row r="7" spans="1:4" ht="15.6" x14ac:dyDescent="0.3">
      <c r="A7" s="94"/>
      <c r="B7" s="94"/>
      <c r="C7" s="94"/>
      <c r="D7" s="94"/>
    </row>
    <row r="8" spans="1:4" ht="15.6" x14ac:dyDescent="0.3">
      <c r="A8" s="27"/>
      <c r="B8" s="27"/>
      <c r="C8" s="27"/>
      <c r="D8" s="27"/>
    </row>
    <row r="9" spans="1:4" ht="15.6" x14ac:dyDescent="0.3">
      <c r="A9" s="27" t="s">
        <v>26</v>
      </c>
      <c r="B9" s="27"/>
      <c r="C9" s="27" t="s">
        <v>6</v>
      </c>
      <c r="D9" s="27"/>
    </row>
    <row r="10" spans="1:4" ht="15.6" x14ac:dyDescent="0.3">
      <c r="A10" s="27" t="s">
        <v>6</v>
      </c>
      <c r="B10" s="27"/>
      <c r="C10" s="27" t="s">
        <v>6</v>
      </c>
      <c r="D10" s="27"/>
    </row>
    <row r="11" spans="1:4" ht="15.6" x14ac:dyDescent="0.3">
      <c r="A11" s="27" t="s">
        <v>27</v>
      </c>
      <c r="B11" s="27"/>
      <c r="C11" s="27" t="s">
        <v>6</v>
      </c>
      <c r="D11" s="27"/>
    </row>
    <row r="12" spans="1:4" ht="15.6" x14ac:dyDescent="0.3">
      <c r="A12" s="27" t="s">
        <v>6</v>
      </c>
      <c r="B12" s="27"/>
      <c r="C12" s="27" t="s">
        <v>6</v>
      </c>
      <c r="D12" s="27"/>
    </row>
    <row r="13" spans="1:4" ht="15.6" x14ac:dyDescent="0.3">
      <c r="A13" s="27" t="s">
        <v>6</v>
      </c>
      <c r="B13" s="27"/>
      <c r="C13" s="27" t="s">
        <v>6</v>
      </c>
      <c r="D13" s="27"/>
    </row>
    <row r="14" spans="1:4" ht="15.6" x14ac:dyDescent="0.3">
      <c r="A14" s="27" t="s">
        <v>6</v>
      </c>
      <c r="B14" s="27"/>
      <c r="C14" s="27" t="s">
        <v>6</v>
      </c>
      <c r="D14" s="27"/>
    </row>
    <row r="15" spans="1:4" ht="15.6" x14ac:dyDescent="0.3">
      <c r="A15" s="27" t="s">
        <v>28</v>
      </c>
      <c r="B15" s="27"/>
      <c r="C15" s="27" t="s">
        <v>29</v>
      </c>
      <c r="D15" s="27"/>
    </row>
    <row r="16" spans="1:4" ht="15.6" x14ac:dyDescent="0.3">
      <c r="A16" s="27" t="s">
        <v>30</v>
      </c>
      <c r="B16" s="27"/>
      <c r="C16" s="27"/>
      <c r="D16" s="27"/>
    </row>
    <row r="17" spans="1:4" ht="15.6" x14ac:dyDescent="0.3">
      <c r="A17" s="27" t="s">
        <v>31</v>
      </c>
      <c r="B17" s="27"/>
      <c r="C17" s="27"/>
      <c r="D17" s="27"/>
    </row>
    <row r="18" spans="1:4" ht="15.6" x14ac:dyDescent="0.3">
      <c r="A18" s="27" t="s">
        <v>8</v>
      </c>
      <c r="B18" s="27"/>
      <c r="C18" s="27"/>
      <c r="D18" s="27"/>
    </row>
    <row r="19" spans="1:4" ht="15.6" x14ac:dyDescent="0.3">
      <c r="A19" s="27" t="s">
        <v>8</v>
      </c>
      <c r="B19" s="27"/>
      <c r="C19" s="27"/>
      <c r="D19" s="27"/>
    </row>
    <row r="20" spans="1:4" ht="15.6" x14ac:dyDescent="0.3">
      <c r="A20" s="27" t="s">
        <v>8</v>
      </c>
      <c r="B20" s="27"/>
      <c r="C20" s="27"/>
      <c r="D20" s="27"/>
    </row>
    <row r="21" spans="1:4" ht="15.6" x14ac:dyDescent="0.3">
      <c r="A21" s="27"/>
      <c r="B21" s="27"/>
      <c r="C21" s="27"/>
      <c r="D21" s="27"/>
    </row>
    <row r="22" spans="1:4" ht="15.6" x14ac:dyDescent="0.3">
      <c r="A22" s="93" t="s">
        <v>32</v>
      </c>
      <c r="B22" s="93"/>
      <c r="C22" s="93"/>
      <c r="D22" s="93"/>
    </row>
    <row r="23" spans="1:4" ht="15.6" x14ac:dyDescent="0.3">
      <c r="A23" s="11" t="s">
        <v>0</v>
      </c>
      <c r="B23" s="11"/>
      <c r="C23" s="12" t="s">
        <v>18</v>
      </c>
      <c r="D23" s="12" t="s">
        <v>19</v>
      </c>
    </row>
    <row r="24" spans="1:4" ht="15.6" x14ac:dyDescent="0.3">
      <c r="A24" s="11" t="s">
        <v>20</v>
      </c>
      <c r="B24" s="11"/>
      <c r="C24" s="21">
        <v>0</v>
      </c>
      <c r="D24" s="21">
        <v>0</v>
      </c>
    </row>
    <row r="25" spans="1:4" ht="15.6" x14ac:dyDescent="0.3">
      <c r="A25" s="27" t="s">
        <v>1</v>
      </c>
      <c r="B25" s="27"/>
      <c r="C25" s="90">
        <f>ROUND(C24+D24,0)</f>
        <v>0</v>
      </c>
      <c r="D25" s="90"/>
    </row>
    <row r="26" spans="1:4" ht="15.6" x14ac:dyDescent="0.3">
      <c r="A26" s="11" t="s">
        <v>33</v>
      </c>
      <c r="B26" s="13">
        <v>0.27</v>
      </c>
      <c r="C26" s="91">
        <f>ROUND(C25*B26,0)</f>
        <v>0</v>
      </c>
      <c r="D26" s="91"/>
    </row>
    <row r="27" spans="1:4" ht="15.6" x14ac:dyDescent="0.3">
      <c r="A27" s="11" t="s">
        <v>3</v>
      </c>
      <c r="B27" s="11"/>
      <c r="C27" s="87">
        <f>ROUND(C25+C26,0)</f>
        <v>0</v>
      </c>
      <c r="D27" s="87"/>
    </row>
    <row r="28" spans="1:4" ht="15.6" x14ac:dyDescent="0.3">
      <c r="A28" s="27"/>
      <c r="B28" s="27"/>
      <c r="C28" s="27"/>
      <c r="D28" s="27"/>
    </row>
    <row r="29" spans="1:4" ht="15.6" x14ac:dyDescent="0.3">
      <c r="A29" s="27"/>
      <c r="B29" s="27"/>
      <c r="C29" s="27"/>
      <c r="D29" s="27"/>
    </row>
    <row r="30" spans="1:4" ht="15.6" x14ac:dyDescent="0.3">
      <c r="A30" s="27"/>
      <c r="B30" s="27"/>
      <c r="C30" s="27"/>
      <c r="D30" s="27"/>
    </row>
    <row r="31" spans="1:4" ht="15.6" x14ac:dyDescent="0.3">
      <c r="A31" s="27"/>
      <c r="B31" s="27"/>
      <c r="C31" s="27"/>
      <c r="D31" s="27"/>
    </row>
    <row r="32" spans="1:4" ht="15.6" x14ac:dyDescent="0.3">
      <c r="A32" s="27"/>
      <c r="B32" s="27"/>
      <c r="C32" s="27"/>
      <c r="D32" s="27"/>
    </row>
    <row r="33" spans="1:4" ht="15.6" x14ac:dyDescent="0.3">
      <c r="A33" s="27"/>
      <c r="B33" s="85" t="s">
        <v>268</v>
      </c>
      <c r="C33" s="85"/>
      <c r="D33" s="27"/>
    </row>
    <row r="34" spans="1:4" ht="15.6" x14ac:dyDescent="0.3">
      <c r="A34" s="27"/>
      <c r="B34" s="96" t="s">
        <v>265</v>
      </c>
      <c r="C34" s="96"/>
      <c r="D34" s="27"/>
    </row>
    <row r="35" spans="1:4" x14ac:dyDescent="0.3">
      <c r="B35" s="84" t="s">
        <v>269</v>
      </c>
      <c r="C35" s="84"/>
    </row>
  </sheetData>
  <mergeCells count="12">
    <mergeCell ref="B34:C34"/>
    <mergeCell ref="A1:D1"/>
    <mergeCell ref="A2:D2"/>
    <mergeCell ref="A3:D3"/>
    <mergeCell ref="A4:D4"/>
    <mergeCell ref="A5:D5"/>
    <mergeCell ref="A6:D6"/>
    <mergeCell ref="A7:D7"/>
    <mergeCell ref="A22:D22"/>
    <mergeCell ref="C25:D25"/>
    <mergeCell ref="C26:D26"/>
    <mergeCell ref="C27:D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C14" sqref="C14"/>
    </sheetView>
  </sheetViews>
  <sheetFormatPr defaultRowHeight="14.4" x14ac:dyDescent="0.3"/>
  <cols>
    <col min="1" max="1" width="36.44140625" customWidth="1"/>
    <col min="2" max="3" width="20.6640625" customWidth="1"/>
  </cols>
  <sheetData>
    <row r="1" spans="1:3" ht="15.6" x14ac:dyDescent="0.3">
      <c r="A1" s="14" t="s">
        <v>4</v>
      </c>
      <c r="B1" s="15" t="s">
        <v>21</v>
      </c>
      <c r="C1" s="15" t="s">
        <v>22</v>
      </c>
    </row>
    <row r="2" spans="1:3" ht="15.6" x14ac:dyDescent="0.3">
      <c r="A2" s="28" t="s">
        <v>35</v>
      </c>
      <c r="B2" s="29">
        <v>0</v>
      </c>
      <c r="C2" s="29">
        <v>0</v>
      </c>
    </row>
    <row r="3" spans="1:3" ht="15.6" x14ac:dyDescent="0.3">
      <c r="A3" s="28" t="s">
        <v>36</v>
      </c>
      <c r="B3" s="29">
        <v>0</v>
      </c>
      <c r="C3" s="29">
        <v>0</v>
      </c>
    </row>
    <row r="4" spans="1:3" ht="31.2" x14ac:dyDescent="0.3">
      <c r="A4" s="28" t="s">
        <v>37</v>
      </c>
      <c r="B4" s="29">
        <v>0</v>
      </c>
      <c r="C4" s="29">
        <v>0</v>
      </c>
    </row>
    <row r="5" spans="1:3" ht="15.6" x14ac:dyDescent="0.3">
      <c r="A5" s="28" t="s">
        <v>38</v>
      </c>
      <c r="B5" s="29">
        <v>0</v>
      </c>
      <c r="C5" s="29">
        <v>0</v>
      </c>
    </row>
    <row r="6" spans="1:3" ht="15.6" x14ac:dyDescent="0.3">
      <c r="A6" s="28" t="s">
        <v>39</v>
      </c>
      <c r="B6" s="29">
        <v>0</v>
      </c>
      <c r="C6" s="29">
        <v>0</v>
      </c>
    </row>
    <row r="7" spans="1:3" ht="15.6" x14ac:dyDescent="0.3">
      <c r="A7" s="28" t="s">
        <v>40</v>
      </c>
      <c r="B7" s="29">
        <v>0</v>
      </c>
      <c r="C7" s="29">
        <v>0</v>
      </c>
    </row>
    <row r="8" spans="1:3" ht="15.6" x14ac:dyDescent="0.3">
      <c r="A8" s="14" t="s">
        <v>5</v>
      </c>
      <c r="B8" s="30">
        <f>ROUND(SUM(B2:B7),0)</f>
        <v>0</v>
      </c>
      <c r="C8" s="30">
        <f>ROUND(SUM(C2:C7), 0)</f>
        <v>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I6" sqref="I6"/>
    </sheetView>
  </sheetViews>
  <sheetFormatPr defaultRowHeight="14.4" x14ac:dyDescent="0.3"/>
  <cols>
    <col min="1" max="1" width="4.33203125" customWidth="1"/>
    <col min="2" max="2" width="9.33203125" customWidth="1"/>
    <col min="3" max="3" width="32.6640625" customWidth="1"/>
    <col min="4" max="4" width="6.77734375" customWidth="1"/>
    <col min="5" max="5" width="6.6640625" customWidth="1"/>
    <col min="6" max="7" width="8.33203125" customWidth="1"/>
    <col min="8" max="9" width="9.6640625" customWidth="1"/>
  </cols>
  <sheetData>
    <row r="1" spans="1:9" ht="26.4" x14ac:dyDescent="0.3">
      <c r="A1" s="31" t="s">
        <v>41</v>
      </c>
      <c r="B1" s="32" t="s">
        <v>42</v>
      </c>
      <c r="C1" s="32" t="s">
        <v>43</v>
      </c>
      <c r="D1" s="33" t="s">
        <v>44</v>
      </c>
      <c r="E1" s="32" t="s">
        <v>45</v>
      </c>
      <c r="F1" s="33" t="s">
        <v>46</v>
      </c>
      <c r="G1" s="33" t="s">
        <v>47</v>
      </c>
      <c r="H1" s="33" t="s">
        <v>48</v>
      </c>
      <c r="I1" s="33" t="s">
        <v>49</v>
      </c>
    </row>
    <row r="2" spans="1:9" ht="26.4" x14ac:dyDescent="0.3">
      <c r="A2" s="34">
        <v>1</v>
      </c>
      <c r="B2" s="35" t="s">
        <v>50</v>
      </c>
      <c r="C2" s="35" t="s">
        <v>51</v>
      </c>
      <c r="D2" s="36">
        <v>3.39</v>
      </c>
      <c r="E2" s="35" t="s">
        <v>52</v>
      </c>
      <c r="F2" s="36">
        <v>0</v>
      </c>
      <c r="G2" s="36">
        <v>0</v>
      </c>
      <c r="H2" s="36">
        <f>ROUND(D2*F2, 0)</f>
        <v>0</v>
      </c>
      <c r="I2" s="36">
        <f>ROUND(D2*G2, 0)</f>
        <v>0</v>
      </c>
    </row>
    <row r="3" spans="1:9" x14ac:dyDescent="0.3">
      <c r="A3" s="34"/>
      <c r="B3" s="35"/>
      <c r="C3" s="35"/>
      <c r="D3" s="36"/>
      <c r="E3" s="35"/>
      <c r="F3" s="36"/>
      <c r="G3" s="36"/>
      <c r="H3" s="36"/>
      <c r="I3" s="36"/>
    </row>
    <row r="4" spans="1:9" ht="39.6" x14ac:dyDescent="0.3">
      <c r="A4" s="34">
        <v>2</v>
      </c>
      <c r="B4" s="35" t="s">
        <v>53</v>
      </c>
      <c r="C4" s="35" t="s">
        <v>54</v>
      </c>
      <c r="D4" s="36">
        <v>2</v>
      </c>
      <c r="E4" s="35" t="s">
        <v>55</v>
      </c>
      <c r="F4" s="36">
        <v>0</v>
      </c>
      <c r="G4" s="36">
        <v>0</v>
      </c>
      <c r="H4" s="36">
        <f>ROUND(D4*F4, 0)</f>
        <v>0</v>
      </c>
      <c r="I4" s="36">
        <f>ROUND(D4*G4, 0)</f>
        <v>0</v>
      </c>
    </row>
    <row r="5" spans="1:9" ht="39.6" x14ac:dyDescent="0.3">
      <c r="A5" s="34">
        <v>3</v>
      </c>
      <c r="B5" s="35" t="s">
        <v>56</v>
      </c>
      <c r="C5" s="35" t="s">
        <v>57</v>
      </c>
      <c r="D5" s="36">
        <v>2</v>
      </c>
      <c r="E5" s="35" t="s">
        <v>55</v>
      </c>
      <c r="F5" s="36">
        <v>0</v>
      </c>
      <c r="G5" s="36">
        <v>0</v>
      </c>
      <c r="H5" s="36">
        <v>0</v>
      </c>
      <c r="I5" s="36">
        <v>0</v>
      </c>
    </row>
    <row r="6" spans="1:9" ht="39.6" x14ac:dyDescent="0.3">
      <c r="A6" s="34">
        <v>4</v>
      </c>
      <c r="B6" s="35" t="s">
        <v>58</v>
      </c>
      <c r="C6" s="35" t="s">
        <v>59</v>
      </c>
      <c r="D6" s="36">
        <v>1</v>
      </c>
      <c r="E6" s="35" t="s">
        <v>55</v>
      </c>
      <c r="F6" s="36">
        <v>0</v>
      </c>
      <c r="G6" s="36">
        <v>0</v>
      </c>
      <c r="H6" s="36">
        <v>0</v>
      </c>
      <c r="I6" s="36">
        <v>0</v>
      </c>
    </row>
    <row r="7" spans="1:9" ht="39.6" x14ac:dyDescent="0.3">
      <c r="A7" s="34">
        <v>5</v>
      </c>
      <c r="B7" s="35" t="s">
        <v>60</v>
      </c>
      <c r="C7" s="35" t="s">
        <v>61</v>
      </c>
      <c r="D7" s="36">
        <v>10</v>
      </c>
      <c r="E7" s="35" t="s">
        <v>55</v>
      </c>
      <c r="F7" s="36">
        <v>0</v>
      </c>
      <c r="G7" s="36">
        <v>0</v>
      </c>
      <c r="H7" s="36">
        <f>ROUND(D7*F7, 0)</f>
        <v>0</v>
      </c>
      <c r="I7" s="36">
        <f>ROUND(D7*G7, 0)</f>
        <v>0</v>
      </c>
    </row>
    <row r="8" spans="1:9" ht="39.6" x14ac:dyDescent="0.3">
      <c r="A8" s="34">
        <v>6</v>
      </c>
      <c r="B8" s="35" t="s">
        <v>62</v>
      </c>
      <c r="C8" s="35" t="s">
        <v>63</v>
      </c>
      <c r="D8" s="36">
        <v>3</v>
      </c>
      <c r="E8" s="35" t="s">
        <v>55</v>
      </c>
      <c r="F8" s="36">
        <v>0</v>
      </c>
      <c r="G8" s="36">
        <v>0</v>
      </c>
      <c r="H8" s="36">
        <f>ROUND(D8*F8, 0)</f>
        <v>0</v>
      </c>
      <c r="I8" s="36">
        <f>ROUND(D8*G8, 0)</f>
        <v>0</v>
      </c>
    </row>
    <row r="9" spans="1:9" x14ac:dyDescent="0.3">
      <c r="A9" s="31"/>
      <c r="B9" s="32"/>
      <c r="C9" s="32" t="s">
        <v>64</v>
      </c>
      <c r="D9" s="33"/>
      <c r="E9" s="32"/>
      <c r="F9" s="33"/>
      <c r="G9" s="33"/>
      <c r="H9" s="33">
        <f>ROUND(SUM(H2:H8),0)</f>
        <v>0</v>
      </c>
      <c r="I9" s="33">
        <f>ROUND(SUM(I2:I8),0)</f>
        <v>0</v>
      </c>
    </row>
  </sheetData>
  <pageMargins left="0.7" right="0.7" top="0.75" bottom="0.75" header="0.3" footer="0.3"/>
  <pageSetup paperSize="9" scale="9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topLeftCell="B1" workbookViewId="0">
      <selection activeCell="H11" sqref="H11"/>
    </sheetView>
  </sheetViews>
  <sheetFormatPr defaultRowHeight="14.4" x14ac:dyDescent="0.3"/>
  <cols>
    <col min="1" max="1" width="4.33203125" customWidth="1"/>
    <col min="2" max="2" width="9.33203125" customWidth="1"/>
    <col min="3" max="3" width="32.6640625" customWidth="1"/>
    <col min="4" max="4" width="7.109375" customWidth="1"/>
    <col min="5" max="5" width="6.6640625" customWidth="1"/>
    <col min="6" max="7" width="8.33203125" customWidth="1"/>
    <col min="8" max="9" width="9.6640625" customWidth="1"/>
  </cols>
  <sheetData>
    <row r="1" spans="1:9" ht="26.4" x14ac:dyDescent="0.3">
      <c r="A1" s="31" t="s">
        <v>41</v>
      </c>
      <c r="B1" s="32" t="s">
        <v>42</v>
      </c>
      <c r="C1" s="32" t="s">
        <v>43</v>
      </c>
      <c r="D1" s="33" t="s">
        <v>44</v>
      </c>
      <c r="E1" s="32" t="s">
        <v>45</v>
      </c>
      <c r="F1" s="33" t="s">
        <v>46</v>
      </c>
      <c r="G1" s="33" t="s">
        <v>47</v>
      </c>
      <c r="H1" s="33" t="s">
        <v>48</v>
      </c>
      <c r="I1" s="33" t="s">
        <v>49</v>
      </c>
    </row>
    <row r="2" spans="1:9" ht="105.6" x14ac:dyDescent="0.3">
      <c r="A2" s="34">
        <v>1</v>
      </c>
      <c r="B2" s="35" t="s">
        <v>66</v>
      </c>
      <c r="C2" s="35" t="s">
        <v>67</v>
      </c>
      <c r="D2" s="36">
        <v>2</v>
      </c>
      <c r="E2" s="35" t="s">
        <v>55</v>
      </c>
      <c r="F2" s="36">
        <v>0</v>
      </c>
      <c r="G2" s="36">
        <v>0</v>
      </c>
      <c r="H2" s="36">
        <f>ROUND(D2*F2, 0)</f>
        <v>0</v>
      </c>
      <c r="I2" s="36">
        <f>ROUND(D2*G2, 0)</f>
        <v>0</v>
      </c>
    </row>
    <row r="3" spans="1:9" x14ac:dyDescent="0.3">
      <c r="A3" s="34"/>
      <c r="B3" s="35"/>
      <c r="C3" s="35"/>
      <c r="D3" s="36"/>
      <c r="E3" s="35"/>
      <c r="F3" s="36"/>
      <c r="G3" s="36"/>
      <c r="H3" s="36"/>
      <c r="I3" s="36"/>
    </row>
    <row r="4" spans="1:9" x14ac:dyDescent="0.3">
      <c r="A4" s="31"/>
      <c r="B4" s="32"/>
      <c r="C4" s="32" t="s">
        <v>64</v>
      </c>
      <c r="D4" s="33"/>
      <c r="E4" s="32"/>
      <c r="F4" s="33"/>
      <c r="G4" s="33"/>
      <c r="H4" s="33">
        <f>ROUND(SUM(H2:H3),0)</f>
        <v>0</v>
      </c>
      <c r="I4" s="33">
        <f>ROUND(SUM(I2:I3),0)</f>
        <v>0</v>
      </c>
    </row>
  </sheetData>
  <pageMargins left="0.7" right="0.7" top="0.75" bottom="0.75" header="0.3" footer="0.3"/>
  <pageSetup paperSize="9" scale="9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workbookViewId="0">
      <selection activeCell="I10" sqref="I10"/>
    </sheetView>
  </sheetViews>
  <sheetFormatPr defaultRowHeight="14.4" x14ac:dyDescent="0.3"/>
  <cols>
    <col min="1" max="1" width="4.33203125" customWidth="1"/>
    <col min="2" max="2" width="9.33203125" customWidth="1"/>
    <col min="3" max="3" width="32.6640625" customWidth="1"/>
    <col min="4" max="4" width="7.21875" customWidth="1"/>
    <col min="5" max="5" width="6.6640625" customWidth="1"/>
    <col min="6" max="7" width="8.33203125" customWidth="1"/>
    <col min="8" max="9" width="9.6640625" customWidth="1"/>
  </cols>
  <sheetData>
    <row r="1" spans="1:9" ht="26.4" x14ac:dyDescent="0.3">
      <c r="A1" s="31" t="s">
        <v>41</v>
      </c>
      <c r="B1" s="32" t="s">
        <v>42</v>
      </c>
      <c r="C1" s="32" t="s">
        <v>43</v>
      </c>
      <c r="D1" s="33" t="s">
        <v>44</v>
      </c>
      <c r="E1" s="32" t="s">
        <v>45</v>
      </c>
      <c r="F1" s="33" t="s">
        <v>46</v>
      </c>
      <c r="G1" s="33" t="s">
        <v>47</v>
      </c>
      <c r="H1" s="33" t="s">
        <v>48</v>
      </c>
      <c r="I1" s="33" t="s">
        <v>49</v>
      </c>
    </row>
    <row r="2" spans="1:9" ht="26.4" x14ac:dyDescent="0.3">
      <c r="A2" s="34">
        <v>1</v>
      </c>
      <c r="B2" s="35" t="s">
        <v>68</v>
      </c>
      <c r="C2" s="35" t="s">
        <v>69</v>
      </c>
      <c r="D2" s="36">
        <v>1</v>
      </c>
      <c r="E2" s="35" t="s">
        <v>55</v>
      </c>
      <c r="F2" s="36">
        <v>0</v>
      </c>
      <c r="G2" s="36">
        <v>0</v>
      </c>
      <c r="H2" s="36">
        <f>ROUND(D2*F2, 0)</f>
        <v>0</v>
      </c>
      <c r="I2" s="36">
        <f>ROUND(D2*G2, 0)</f>
        <v>0</v>
      </c>
    </row>
    <row r="3" spans="1:9" ht="39.6" x14ac:dyDescent="0.3">
      <c r="A3" s="34">
        <v>2</v>
      </c>
      <c r="B3" s="35" t="s">
        <v>70</v>
      </c>
      <c r="C3" s="35" t="s">
        <v>71</v>
      </c>
      <c r="D3" s="36">
        <v>1</v>
      </c>
      <c r="E3" s="35" t="s">
        <v>55</v>
      </c>
      <c r="F3" s="36">
        <v>0</v>
      </c>
      <c r="G3" s="36">
        <v>0</v>
      </c>
      <c r="H3" s="36">
        <f>ROUND(D3*F3, 0)</f>
        <v>0</v>
      </c>
      <c r="I3" s="36">
        <f>ROUND(D3*G3, 0)</f>
        <v>0</v>
      </c>
    </row>
    <row r="4" spans="1:9" ht="52.8" x14ac:dyDescent="0.3">
      <c r="A4" s="34">
        <v>3</v>
      </c>
      <c r="B4" s="35" t="s">
        <v>72</v>
      </c>
      <c r="C4" s="35" t="s">
        <v>73</v>
      </c>
      <c r="D4" s="36">
        <v>1</v>
      </c>
      <c r="E4" s="35" t="s">
        <v>55</v>
      </c>
      <c r="F4" s="36">
        <v>0</v>
      </c>
      <c r="G4" s="36">
        <v>0</v>
      </c>
      <c r="H4" s="36">
        <v>0</v>
      </c>
      <c r="I4" s="36">
        <v>0</v>
      </c>
    </row>
    <row r="5" spans="1:9" x14ac:dyDescent="0.3">
      <c r="A5" s="31"/>
      <c r="B5" s="32"/>
      <c r="C5" s="32" t="s">
        <v>64</v>
      </c>
      <c r="D5" s="33"/>
      <c r="E5" s="32"/>
      <c r="F5" s="33"/>
      <c r="G5" s="33"/>
      <c r="H5" s="33">
        <f>ROUND(SUM(H2:H4),0)</f>
        <v>0</v>
      </c>
      <c r="I5" s="33">
        <f>ROUND(SUM(I2:I4),0)</f>
        <v>0</v>
      </c>
    </row>
  </sheetData>
  <pageMargins left="0.7" right="0.7" top="0.75" bottom="0.75" header="0.3" footer="0.3"/>
  <pageSetup paperSize="9" scale="9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I2" sqref="I2"/>
    </sheetView>
  </sheetViews>
  <sheetFormatPr defaultRowHeight="14.4" x14ac:dyDescent="0.3"/>
  <cols>
    <col min="1" max="1" width="4.33203125" customWidth="1"/>
    <col min="2" max="2" width="9.33203125" customWidth="1"/>
    <col min="3" max="3" width="32.6640625" customWidth="1"/>
    <col min="4" max="4" width="6.88671875" customWidth="1"/>
    <col min="5" max="5" width="6.6640625" customWidth="1"/>
    <col min="6" max="7" width="8.33203125" customWidth="1"/>
    <col min="8" max="9" width="9.6640625" customWidth="1"/>
  </cols>
  <sheetData>
    <row r="1" spans="1:9" ht="26.4" x14ac:dyDescent="0.3">
      <c r="A1" s="31" t="s">
        <v>41</v>
      </c>
      <c r="B1" s="32" t="s">
        <v>42</v>
      </c>
      <c r="C1" s="32" t="s">
        <v>43</v>
      </c>
      <c r="D1" s="33" t="s">
        <v>44</v>
      </c>
      <c r="E1" s="32" t="s">
        <v>45</v>
      </c>
      <c r="F1" s="33" t="s">
        <v>46</v>
      </c>
      <c r="G1" s="33" t="s">
        <v>47</v>
      </c>
      <c r="H1" s="33" t="s">
        <v>48</v>
      </c>
      <c r="I1" s="33" t="s">
        <v>49</v>
      </c>
    </row>
    <row r="2" spans="1:9" ht="52.8" x14ac:dyDescent="0.3">
      <c r="A2" s="34">
        <v>1</v>
      </c>
      <c r="B2" s="35" t="s">
        <v>74</v>
      </c>
      <c r="C2" s="35" t="s">
        <v>75</v>
      </c>
      <c r="D2" s="36">
        <v>24</v>
      </c>
      <c r="E2" s="35" t="s">
        <v>76</v>
      </c>
      <c r="F2" s="36">
        <v>0</v>
      </c>
      <c r="G2" s="36">
        <v>0</v>
      </c>
      <c r="H2" s="36">
        <f>ROUND(D2*F2, 0)</f>
        <v>0</v>
      </c>
      <c r="I2" s="36">
        <f>ROUND(D2*G2,0)</f>
        <v>0</v>
      </c>
    </row>
    <row r="3" spans="1:9" x14ac:dyDescent="0.3">
      <c r="A3" s="34"/>
      <c r="B3" s="35"/>
      <c r="C3" s="35"/>
      <c r="D3" s="36"/>
      <c r="E3" s="35"/>
      <c r="F3" s="36"/>
      <c r="G3" s="36"/>
      <c r="H3" s="36"/>
      <c r="I3" s="36"/>
    </row>
    <row r="4" spans="1:9" x14ac:dyDescent="0.3">
      <c r="A4" s="31"/>
      <c r="B4" s="32"/>
      <c r="C4" s="32" t="s">
        <v>64</v>
      </c>
      <c r="D4" s="33"/>
      <c r="E4" s="32"/>
      <c r="F4" s="33"/>
      <c r="G4" s="33"/>
      <c r="H4" s="33">
        <f>ROUND(SUM(H2:H3),0)</f>
        <v>0</v>
      </c>
      <c r="I4" s="33">
        <f>ROUND(SUM(I2:I3),0)</f>
        <v>0</v>
      </c>
    </row>
  </sheetData>
  <pageMargins left="0.7" right="0.7" top="0.75" bottom="0.75" header="0.3" footer="0.3"/>
  <pageSetup paperSize="9" scale="9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G15" sqref="G15"/>
    </sheetView>
  </sheetViews>
  <sheetFormatPr defaultRowHeight="14.4" x14ac:dyDescent="0.3"/>
  <cols>
    <col min="1" max="1" width="4.33203125" customWidth="1"/>
    <col min="2" max="2" width="9.33203125" customWidth="1"/>
    <col min="3" max="3" width="36.6640625" customWidth="1"/>
    <col min="4" max="4" width="6.77734375" customWidth="1"/>
    <col min="5" max="5" width="6.6640625" customWidth="1"/>
    <col min="6" max="7" width="8.33203125" customWidth="1"/>
    <col min="8" max="9" width="10.33203125" customWidth="1"/>
  </cols>
  <sheetData>
    <row r="1" spans="1:9" ht="26.4" x14ac:dyDescent="0.3">
      <c r="A1" s="31" t="s">
        <v>41</v>
      </c>
      <c r="B1" s="32" t="s">
        <v>42</v>
      </c>
      <c r="C1" s="32" t="s">
        <v>43</v>
      </c>
      <c r="D1" s="33" t="s">
        <v>44</v>
      </c>
      <c r="E1" s="32" t="s">
        <v>45</v>
      </c>
      <c r="F1" s="33" t="s">
        <v>46</v>
      </c>
      <c r="G1" s="33" t="s">
        <v>47</v>
      </c>
      <c r="H1" s="33" t="s">
        <v>48</v>
      </c>
      <c r="I1" s="33" t="s">
        <v>49</v>
      </c>
    </row>
    <row r="2" spans="1:9" ht="39.6" x14ac:dyDescent="0.3">
      <c r="A2" s="34">
        <v>1</v>
      </c>
      <c r="B2" s="35" t="s">
        <v>77</v>
      </c>
      <c r="C2" s="35" t="s">
        <v>78</v>
      </c>
      <c r="D2" s="36">
        <v>1</v>
      </c>
      <c r="E2" s="35" t="s">
        <v>79</v>
      </c>
      <c r="F2" s="36">
        <v>0</v>
      </c>
      <c r="G2" s="36">
        <v>0</v>
      </c>
      <c r="H2" s="36">
        <f>ROUND(D2*F2, 0)</f>
        <v>0</v>
      </c>
      <c r="I2" s="36">
        <f>ROUND(D2*G2, 0)</f>
        <v>0</v>
      </c>
    </row>
    <row r="3" spans="1:9" x14ac:dyDescent="0.3">
      <c r="A3" s="34"/>
      <c r="B3" s="35"/>
      <c r="C3" s="35"/>
      <c r="D3" s="36"/>
      <c r="E3" s="35"/>
      <c r="F3" s="36"/>
      <c r="G3" s="36"/>
      <c r="H3" s="36"/>
      <c r="I3" s="36"/>
    </row>
    <row r="4" spans="1:9" ht="66" x14ac:dyDescent="0.3">
      <c r="A4" s="34">
        <v>2</v>
      </c>
      <c r="B4" s="35" t="s">
        <v>80</v>
      </c>
      <c r="C4" s="37" t="s">
        <v>81</v>
      </c>
      <c r="D4" s="36">
        <v>6</v>
      </c>
      <c r="E4" s="35" t="s">
        <v>55</v>
      </c>
      <c r="F4" s="38">
        <v>0</v>
      </c>
      <c r="G4" s="38">
        <v>0</v>
      </c>
      <c r="H4" s="38">
        <f>ROUND(D4*F4, 0)</f>
        <v>0</v>
      </c>
      <c r="I4" s="38">
        <f>ROUND(D4*G4, 0)</f>
        <v>0</v>
      </c>
    </row>
    <row r="5" spans="1:9" x14ac:dyDescent="0.3">
      <c r="A5" s="34"/>
      <c r="B5" s="35"/>
      <c r="C5" s="37"/>
      <c r="D5" s="36"/>
      <c r="E5" s="35"/>
      <c r="F5" s="36"/>
      <c r="G5" s="36"/>
      <c r="H5" s="36"/>
      <c r="I5" s="36"/>
    </row>
    <row r="6" spans="1:9" ht="26.4" x14ac:dyDescent="0.3">
      <c r="A6" s="34">
        <v>3</v>
      </c>
      <c r="B6" s="35" t="s">
        <v>82</v>
      </c>
      <c r="C6" s="37" t="s">
        <v>83</v>
      </c>
      <c r="D6" s="36">
        <v>6</v>
      </c>
      <c r="E6" s="35" t="s">
        <v>55</v>
      </c>
      <c r="F6" s="38">
        <v>0</v>
      </c>
      <c r="G6" s="38">
        <v>0</v>
      </c>
      <c r="H6" s="38">
        <f>ROUND(D6*F6, 0)</f>
        <v>0</v>
      </c>
      <c r="I6" s="38">
        <f>ROUND(D6*G6, 0)</f>
        <v>0</v>
      </c>
    </row>
    <row r="7" spans="1:9" x14ac:dyDescent="0.3">
      <c r="A7" s="34"/>
      <c r="B7" s="35"/>
      <c r="C7" s="37"/>
      <c r="D7" s="36"/>
      <c r="E7" s="35"/>
      <c r="F7" s="36"/>
      <c r="G7" s="36"/>
      <c r="H7" s="36"/>
      <c r="I7" s="36"/>
    </row>
    <row r="8" spans="1:9" ht="26.4" x14ac:dyDescent="0.3">
      <c r="A8" s="34">
        <v>4</v>
      </c>
      <c r="B8" s="35" t="s">
        <v>84</v>
      </c>
      <c r="C8" s="37" t="s">
        <v>85</v>
      </c>
      <c r="D8" s="36">
        <v>1</v>
      </c>
      <c r="E8" s="35" t="s">
        <v>55</v>
      </c>
      <c r="F8" s="38">
        <v>0</v>
      </c>
      <c r="G8" s="38">
        <v>0</v>
      </c>
      <c r="H8" s="38">
        <f>ROUND(D8*F8, 0)</f>
        <v>0</v>
      </c>
      <c r="I8" s="38">
        <f>ROUND(D8*G8, 0)</f>
        <v>0</v>
      </c>
    </row>
    <row r="9" spans="1:9" x14ac:dyDescent="0.3">
      <c r="A9" s="34"/>
      <c r="B9" s="35"/>
      <c r="C9" s="37"/>
      <c r="D9" s="36"/>
      <c r="E9" s="35"/>
      <c r="F9" s="36"/>
      <c r="G9" s="36"/>
      <c r="H9" s="36"/>
      <c r="I9" s="36"/>
    </row>
    <row r="10" spans="1:9" ht="26.4" x14ac:dyDescent="0.3">
      <c r="A10" s="34">
        <v>5</v>
      </c>
      <c r="B10" s="35" t="s">
        <v>86</v>
      </c>
      <c r="C10" s="37" t="s">
        <v>87</v>
      </c>
      <c r="D10" s="36">
        <v>1</v>
      </c>
      <c r="E10" s="35" t="s">
        <v>55</v>
      </c>
      <c r="F10" s="38">
        <v>0</v>
      </c>
      <c r="G10" s="38">
        <v>0</v>
      </c>
      <c r="H10" s="38">
        <f>ROUND(D10*F10, 0)</f>
        <v>0</v>
      </c>
      <c r="I10" s="38">
        <f>ROUND(D10*G10, 0)</f>
        <v>0</v>
      </c>
    </row>
    <row r="11" spans="1:9" x14ac:dyDescent="0.3">
      <c r="A11" s="34"/>
      <c r="B11" s="35"/>
      <c r="C11" s="37"/>
      <c r="D11" s="36"/>
      <c r="E11" s="35"/>
      <c r="F11" s="36"/>
      <c r="G11" s="36"/>
      <c r="H11" s="36"/>
      <c r="I11" s="36"/>
    </row>
    <row r="12" spans="1:9" x14ac:dyDescent="0.3">
      <c r="A12" s="31"/>
      <c r="B12" s="32"/>
      <c r="C12" s="32" t="s">
        <v>64</v>
      </c>
      <c r="D12" s="33"/>
      <c r="E12" s="32"/>
      <c r="F12" s="33"/>
      <c r="G12" s="33"/>
      <c r="H12" s="33">
        <f>ROUND(SUM(H2:H10),0)</f>
        <v>0</v>
      </c>
      <c r="I12" s="33">
        <f>ROUND(SUM(I2:I10),0)</f>
        <v>0</v>
      </c>
    </row>
  </sheetData>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25</vt:i4>
      </vt:variant>
    </vt:vector>
  </HeadingPairs>
  <TitlesOfParts>
    <vt:vector size="25" baseType="lpstr">
      <vt:lpstr>Záradék</vt:lpstr>
      <vt:lpstr>Összesítő</vt:lpstr>
      <vt:lpstr>É-Záradék</vt:lpstr>
      <vt:lpstr>É-Összesítő</vt:lpstr>
      <vt:lpstr>É-Fa- és műanyag szerkezet elhe</vt:lpstr>
      <vt:lpstr>É-Fém- és könnyű épületszerkeze</vt:lpstr>
      <vt:lpstr>É-Fém nyílászáró és épületlakat</vt:lpstr>
      <vt:lpstr>É-Kőburkolat készítése </vt:lpstr>
      <vt:lpstr>É-Szellőztetőberendezések</vt:lpstr>
      <vt:lpstr>É-Bádogozás</vt:lpstr>
      <vt:lpstr>E-Záradék</vt:lpstr>
      <vt:lpstr>E-Összesítő</vt:lpstr>
      <vt:lpstr>E-Elektromosenergia-ellátás</vt:lpstr>
      <vt:lpstr>E-Áramváltós szekrény</vt:lpstr>
      <vt:lpstr>G-Záradék</vt:lpstr>
      <vt:lpstr>G-Összesítő</vt:lpstr>
      <vt:lpstr>G-Épületgépészeti csővezeték</vt:lpstr>
      <vt:lpstr>G-Épületgépészeti szerelvény és</vt:lpstr>
      <vt:lpstr>G-Rögzítések, tömítések</vt:lpstr>
      <vt:lpstr>G-Fém nyílászáró és épületlakat</vt:lpstr>
      <vt:lpstr>G-Szellőztetés</vt:lpstr>
      <vt:lpstr>G-Tűzcsap telepítése</vt:lpstr>
      <vt:lpstr>H-Záradék</vt:lpstr>
      <vt:lpstr>H-Összesítő</vt:lpstr>
      <vt:lpstr>H-Hűtés és klímatechnika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2019-02-04T15:04:09Z</dcterms:modified>
</cp:coreProperties>
</file>